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240" tabRatio="500" activeTab="0"/>
  </bookViews>
  <sheets>
    <sheet name="EC &amp;WC QUALI" sheetId="1" r:id="rId1"/>
    <sheet name="skippers ranking" sheetId="2" r:id="rId2"/>
    <sheet name="team ranking" sheetId="3" r:id="rId3"/>
  </sheets>
  <definedNames/>
  <calcPr fullCalcOnLoad="1"/>
</workbook>
</file>

<file path=xl/sharedStrings.xml><?xml version="1.0" encoding="utf-8"?>
<sst xmlns="http://schemas.openxmlformats.org/spreadsheetml/2006/main" count="260" uniqueCount="147">
  <si>
    <t>РУЛЕВОЙ                   SKIPPER</t>
  </si>
  <si>
    <t xml:space="preserve">ВИКТОР ЛОСЬ
Victor Los
</t>
  </si>
  <si>
    <t>-</t>
  </si>
  <si>
    <t>РОССИЙСКАЯ АССОЦИАЦИЯ ЯХТ КЛАССА «ДРАКОН».  RUSSIAN DRAGON ASSOCIATION</t>
  </si>
  <si>
    <t>МИХАИЛ ЧАЙКИН Mikhail Chaikin</t>
  </si>
  <si>
    <t>RUS 91</t>
  </si>
  <si>
    <t>-</t>
  </si>
  <si>
    <t>RUS 48</t>
  </si>
  <si>
    <t xml:space="preserve">ДЕНИС ПИЛИПЕНКО
Denis Pilipenko
</t>
  </si>
  <si>
    <t xml:space="preserve">ЧЕМПИОНАТ РОССИИ
Russian Championship
</t>
  </si>
  <si>
    <t xml:space="preserve">ВАСИЛИЙ СЕНАТОРОВ
Vasilz Senatorov
</t>
  </si>
  <si>
    <t xml:space="preserve">ВИКТОР ФОГЕЛЬСОН
Victor Fogelson
</t>
  </si>
  <si>
    <t xml:space="preserve">ДМИТРИЙ САМОХИН
Dmitry Samokhin
</t>
  </si>
  <si>
    <t xml:space="preserve">ГЛЕБ СУЛОЕВ
Gleb Suloev
</t>
  </si>
  <si>
    <t xml:space="preserve">РЕЙТИНГ Серебряный Кубок RANKING
Rating Silver Cup
</t>
  </si>
  <si>
    <t>РЕЙТИНГ    Чемпионат России RANKING Russian Championship</t>
  </si>
  <si>
    <t xml:space="preserve">РЕЙТИНГ Банковский Кубок RANKING
Rating Banker's Cup
</t>
  </si>
  <si>
    <t xml:space="preserve">РЕЙТИНГОВАЯ РЕГАТА /RANKING REGATTA
</t>
  </si>
  <si>
    <t>РЕЙТИНГ RANKING</t>
  </si>
  <si>
    <t>КОМАНДА        TEAM</t>
  </si>
  <si>
    <t>RUS 27</t>
  </si>
  <si>
    <t>RUS 11</t>
  </si>
  <si>
    <t>АНДРЕЙ МАДИСОН Andrey Madison</t>
  </si>
  <si>
    <t>RUS 81</t>
  </si>
  <si>
    <t>RUS 31</t>
  </si>
  <si>
    <t>RUS 18</t>
  </si>
  <si>
    <t>RUS 22</t>
  </si>
  <si>
    <t>занятое место/final position</t>
  </si>
  <si>
    <t>RUS 20</t>
  </si>
  <si>
    <t xml:space="preserve">  «Привести формулу расчета национального рейтинга, используемую Ассоциацией, в соответствие с правилами расчета международного рейтинга, рекомендованными Международной Ассоциацией яхт класса «Дракон» (IDA).
Установить в качестве рейтинговых соревнований, проводимых Ассоциацией, следующие регаты:
1. Чемпионат России – коэффициент регаты 1,2.
2. Банковский Кубок – коэффициент регаты 1.
3. Серебряный Кубок – коэффициент регаты 1.
Формула расчета рейтинга:
Рейтинг участника = ((число участников регаты + 1 – занятое место) / (число участников) * 100 * коэффициент регаты.»
</t>
  </si>
  <si>
    <t>DMITRY SAMOKHIN</t>
  </si>
  <si>
    <t xml:space="preserve">СЕРГЕЙ БРЫЛЕВ
Sergey Brylev
</t>
  </si>
  <si>
    <t xml:space="preserve">МИХАИЛ СЕНАТОРОВ
Mikhail Senatorov
</t>
  </si>
  <si>
    <t>RUS 45</t>
  </si>
  <si>
    <t>-</t>
  </si>
  <si>
    <t>-</t>
  </si>
  <si>
    <t>RUS 78</t>
  </si>
  <si>
    <t>RUS 46</t>
  </si>
  <si>
    <t>RUS 21</t>
  </si>
  <si>
    <t>RUS 100</t>
  </si>
  <si>
    <t>RUS 16</t>
  </si>
  <si>
    <t>СЕРГЕЙ БОРОДИНОВ Sergey Borodinov</t>
  </si>
  <si>
    <t>RUS 81</t>
  </si>
  <si>
    <t>СЕРГЕЙ ЯЗИКОВ  Sergey Yazikov</t>
  </si>
  <si>
    <t>RUS 78</t>
  </si>
  <si>
    <t>БОРИС ЛАТКИН Boris Latkin</t>
  </si>
  <si>
    <t>RUS 46</t>
  </si>
  <si>
    <t>ДЕНИС РАЗУМОВИЧ Denis Razumovich</t>
  </si>
  <si>
    <t>ЮРИЙ КУЛИКОВ Yuri Kulikov</t>
  </si>
  <si>
    <t>ИГОРЬ КОПЫЛЬЦОВ Igor Kopyltsov</t>
  </si>
  <si>
    <t>RUS 20</t>
  </si>
  <si>
    <t>ИГОРЬ МИРОНЕНКО Igor Mironenko</t>
  </si>
  <si>
    <t>RUS 21</t>
  </si>
  <si>
    <t>ПАВЕЛ АНДРИАНОВ  Pavel Andrianov</t>
  </si>
  <si>
    <t>RUS 100</t>
  </si>
  <si>
    <t>АНДРЕЙ ЦВЕТКОВ Andrey Zvetkov</t>
  </si>
  <si>
    <t>RDA NATIONAL RANKING QUALIFICATION</t>
  </si>
  <si>
    <t>Согласно решению собрания членов Ассоциации от 20.08.2011 для квалификации по национальному рейтингу применяется правило «2 из 3», то есть двое из трех членов экипажа должны быть гражданами Российской Федерации.</t>
  </si>
  <si>
    <t>ЛЕОНИД КЛЕПИКОВ Leonid Klepikov</t>
  </si>
  <si>
    <t xml:space="preserve">БАНКОВСКИЙ КУБОК
Banker’s Cup
</t>
  </si>
  <si>
    <t>VASILY SENATOROV  - CHAIRMAN</t>
  </si>
  <si>
    <t>IDA TOP 20 QUALIFICATION</t>
  </si>
  <si>
    <t>IDA QUALIFICATION:</t>
  </si>
  <si>
    <t>ANATOLY LOGINOV</t>
  </si>
  <si>
    <t>DMITRY SAMOKHIN</t>
  </si>
  <si>
    <t>MIKHAIL SENATOROV</t>
  </si>
  <si>
    <t>RUS 76</t>
  </si>
  <si>
    <t>RDA QUALIFICATION</t>
  </si>
  <si>
    <t>ИЛЬЯ КОЖЕВНИКОВ Ilya Kozhevnikov</t>
  </si>
  <si>
    <t>RUS 84</t>
  </si>
  <si>
    <t>СЕРГЕЙ БАХАРЕВ Sergey Bakharev</t>
  </si>
  <si>
    <t>-</t>
  </si>
  <si>
    <t xml:space="preserve">ИТОГОВЫЙ РЕЙТИНГ
Overall Ranking                  2014
</t>
  </si>
  <si>
    <t>число участников/number of competitors</t>
  </si>
  <si>
    <t>Национальный рейтинг рассчитывается согласно решению общего собрания членов Российской Ассоциации класса яхт Дракон и отраженному в тексте протокола № 9 от 07.03. 2013 ( пункт IV), а именно:</t>
  </si>
  <si>
    <t xml:space="preserve">ЮЛИЯ ГРИГОРЬЕВА
Yulia Grigorieva
</t>
  </si>
  <si>
    <t>СТЕПАН ФЕДОТОВ      Stepan Fedotov</t>
  </si>
  <si>
    <t xml:space="preserve">СЕРЕБРЯНЫЙ КУБОК 
Silver Cup*
</t>
  </si>
  <si>
    <t>36 BOATS = 9 ENTRY SPOTS</t>
  </si>
  <si>
    <t>MIKHAIL SENATOROV</t>
  </si>
  <si>
    <t>RUS 31</t>
  </si>
  <si>
    <t>GLEB SULOEV</t>
  </si>
  <si>
    <t>RUS 11</t>
  </si>
  <si>
    <t>RUS 81</t>
  </si>
  <si>
    <t>SERGEY BORODINOV</t>
  </si>
  <si>
    <t xml:space="preserve">OLEG KHOPERSKY </t>
  </si>
  <si>
    <t>BORIS LATKIN</t>
  </si>
  <si>
    <t>RUS 46</t>
  </si>
  <si>
    <t>SERGEY YAZIKOV</t>
  </si>
  <si>
    <t>RUS 78</t>
  </si>
  <si>
    <t>VICTOR LOS</t>
  </si>
  <si>
    <t>MIKHAIL CHAIKIN</t>
  </si>
  <si>
    <t>RUS 91</t>
  </si>
  <si>
    <t>IGOR GOIKHBERG</t>
  </si>
  <si>
    <t>RUS 98</t>
  </si>
  <si>
    <t>RUS 35</t>
  </si>
  <si>
    <t>НАЦИОНАЛЬНЫЙ РЕЙТИНГ РУЛЕВЫХ 2017.  NATIONAL SKIPPER's RANKING 2017</t>
  </si>
  <si>
    <t xml:space="preserve">ИТОГОВЫЙ РЕЙТИНГ
Overall Ranking                  2017
</t>
  </si>
  <si>
    <t>RUS 76</t>
  </si>
  <si>
    <t>RUS 12</t>
  </si>
  <si>
    <t>RUS 122</t>
  </si>
  <si>
    <t>RUS 125</t>
  </si>
  <si>
    <t>RUS 86</t>
  </si>
  <si>
    <t>RUS 6</t>
  </si>
  <si>
    <t>RUS 23</t>
  </si>
  <si>
    <t>ОЛЕГ ХОПЕРСКИЙ Oleg Khopersky</t>
  </si>
  <si>
    <t>RUS 35</t>
  </si>
  <si>
    <t>АЛЕКСАНДР ШМИД Alexander Shmid</t>
  </si>
  <si>
    <t>АЛЕКСЕЙ МУРАШКИН Alexey Murashkin</t>
  </si>
  <si>
    <t>RUS 12</t>
  </si>
  <si>
    <t>ЕВГЕНИЙ КОРОТКОВ Eugeny Korotkov</t>
  </si>
  <si>
    <t>КИРИЛЛ СМИРНОВ Kyrill Smirnov</t>
  </si>
  <si>
    <t>-</t>
  </si>
  <si>
    <t>RUS 76</t>
  </si>
  <si>
    <t>-</t>
  </si>
  <si>
    <t xml:space="preserve">АНАТОЛИЙ ЛОГИНОВ
Anatoly Loginov
</t>
  </si>
  <si>
    <t>RUS 27</t>
  </si>
  <si>
    <t>RUS 34</t>
  </si>
  <si>
    <t>-</t>
  </si>
  <si>
    <t xml:space="preserve">AЛЕКСАНДР КУЛИКОВ
Alexandre Kulikov
</t>
  </si>
  <si>
    <t>RUS 48</t>
  </si>
  <si>
    <t>-</t>
  </si>
  <si>
    <t>RUS 122</t>
  </si>
  <si>
    <t>АНДРЕЙ ДМИТРИЕВ Andrey Dmitriev</t>
  </si>
  <si>
    <t>RUS 125</t>
  </si>
  <si>
    <t>RUS 45</t>
  </si>
  <si>
    <t>RUS 48</t>
  </si>
  <si>
    <t>RUS 86</t>
  </si>
  <si>
    <t>RUS 6</t>
  </si>
  <si>
    <t xml:space="preserve">СЕРГЕЙ ИЩЕНКО          Sergey Ischenko
</t>
  </si>
  <si>
    <t>RUS 82</t>
  </si>
  <si>
    <t>RUS 16</t>
  </si>
  <si>
    <t>RUS 7</t>
  </si>
  <si>
    <t>БОРИС ХАБАРОВ       Boris Khabarov</t>
  </si>
  <si>
    <t>RUS 23</t>
  </si>
  <si>
    <t>-</t>
  </si>
  <si>
    <t>RUS 35</t>
  </si>
  <si>
    <t>RUS 77</t>
  </si>
  <si>
    <t>-</t>
  </si>
  <si>
    <t>ИЛЬЯ ЛЮБИМОВ        Ilya Lyubimov</t>
  </si>
  <si>
    <t>RUS 17</t>
  </si>
  <si>
    <t>RUS 81</t>
  </si>
  <si>
    <t>МАКСИМ СЕМЕРХАНОВ Maxim Semerkhanov</t>
  </si>
  <si>
    <t>RUS 31</t>
  </si>
  <si>
    <t>RUS 82</t>
  </si>
  <si>
    <t>RUS 35</t>
  </si>
  <si>
    <t>RUS 55</t>
  </si>
</sst>
</file>

<file path=xl/styles.xml><?xml version="1.0" encoding="utf-8"?>
<styleSheet xmlns="http://schemas.openxmlformats.org/spreadsheetml/2006/main">
  <numFmts count="17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_(&quot;RUB&quot;* #,##0_);_(&quot;RUB&quot;* \(#,##0\);_(&quot;RUB&quot;* &quot;-&quot;_);_(@_)"/>
    <numFmt numFmtId="165" formatCode="_(* #,##0_);_(* \(#,##0\);_(* &quot;-&quot;_);_(@_)"/>
    <numFmt numFmtId="166" formatCode="_(&quot;RUB&quot;* #,##0.00_);_(&quot;RUB&quot;* \(#,##0.00\);_(&quot;RUB&quot;* &quot;-&quot;??_);_(@_)"/>
    <numFmt numFmtId="167" formatCode="_(* #,##0.00_);_(* \(#,##0.00\);_(* &quot;-&quot;??_);_(@_)"/>
    <numFmt numFmtId="168" formatCode="0.000000"/>
    <numFmt numFmtId="169" formatCode="0.00000"/>
    <numFmt numFmtId="170" formatCode="0.0000"/>
    <numFmt numFmtId="171" formatCode="0.000"/>
    <numFmt numFmtId="172" formatCode="0.00000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8"/>
      <name val="Times New Roman"/>
      <family val="1"/>
    </font>
    <font>
      <b/>
      <sz val="10"/>
      <color indexed="10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4"/>
      <color indexed="18"/>
      <name val="Times New Roman"/>
      <family val="0"/>
    </font>
    <font>
      <b/>
      <sz val="14"/>
      <name val="Verdana"/>
      <family val="0"/>
    </font>
    <font>
      <b/>
      <sz val="11.5"/>
      <color indexed="8"/>
      <name val="Times New Roman"/>
      <family val="0"/>
    </font>
    <font>
      <sz val="18"/>
      <name val="Verdana"/>
      <family val="0"/>
    </font>
    <font>
      <b/>
      <sz val="18"/>
      <name val="Verdana"/>
      <family val="0"/>
    </font>
    <font>
      <b/>
      <sz val="18"/>
      <color indexed="18"/>
      <name val="Times New Roman"/>
      <family val="0"/>
    </font>
    <font>
      <b/>
      <sz val="18"/>
      <color indexed="10"/>
      <name val="Verdana"/>
      <family val="0"/>
    </font>
    <font>
      <b/>
      <sz val="18"/>
      <color indexed="12"/>
      <name val="Times New Roman"/>
      <family val="0"/>
    </font>
    <font>
      <b/>
      <sz val="12"/>
      <color indexed="10"/>
      <name val="Verdana"/>
      <family val="0"/>
    </font>
    <font>
      <sz val="10"/>
      <color indexed="10"/>
      <name val="Verdana"/>
      <family val="0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1" fontId="10" fillId="0" borderId="5" xfId="0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1" fontId="0" fillId="2" borderId="10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71" fontId="0" fillId="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1" fontId="10" fillId="2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71" fontId="0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1" fontId="10" fillId="4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1" fontId="10" fillId="3" borderId="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1" fontId="1" fillId="2" borderId="5" xfId="0" applyNumberFormat="1" applyFont="1" applyFill="1" applyBorder="1" applyAlignment="1">
      <alignment horizontal="center" vertical="center"/>
    </xf>
    <xf numFmtId="171" fontId="1" fillId="4" borderId="5" xfId="0" applyNumberFormat="1" applyFont="1" applyFill="1" applyBorder="1" applyAlignment="1">
      <alignment horizontal="center" vertical="center"/>
    </xf>
    <xf numFmtId="171" fontId="1" fillId="3" borderId="5" xfId="0" applyNumberFormat="1" applyFont="1" applyFill="1" applyBorder="1" applyAlignment="1">
      <alignment horizontal="center" vertical="center"/>
    </xf>
    <xf numFmtId="171" fontId="1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D24" sqref="D24"/>
    </sheetView>
  </sheetViews>
  <sheetFormatPr defaultColWidth="11.00390625" defaultRowHeight="12.75"/>
  <cols>
    <col min="2" max="2" width="3.875" style="0" customWidth="1"/>
    <col min="3" max="3" width="18.875" style="0" customWidth="1"/>
  </cols>
  <sheetData>
    <row r="2" spans="2:8" ht="13.5">
      <c r="B2" s="118" t="s">
        <v>56</v>
      </c>
      <c r="C2" s="119"/>
      <c r="D2" s="119"/>
      <c r="E2" s="119"/>
      <c r="F2" s="119"/>
      <c r="G2" s="119"/>
      <c r="H2" s="119"/>
    </row>
    <row r="3" ht="12.75">
      <c r="C3" t="s">
        <v>78</v>
      </c>
    </row>
    <row r="5" ht="12.75">
      <c r="B5" s="51" t="s">
        <v>62</v>
      </c>
    </row>
    <row r="6" ht="12.75">
      <c r="B6" t="s">
        <v>60</v>
      </c>
    </row>
    <row r="8" ht="12.75">
      <c r="B8" s="51" t="s">
        <v>61</v>
      </c>
    </row>
    <row r="9" spans="2:4" ht="12.75">
      <c r="B9">
        <v>2</v>
      </c>
      <c r="C9" t="s">
        <v>63</v>
      </c>
      <c r="D9" t="s">
        <v>20</v>
      </c>
    </row>
    <row r="10" spans="2:4" ht="12.75">
      <c r="B10">
        <v>5</v>
      </c>
      <c r="C10" t="s">
        <v>64</v>
      </c>
      <c r="D10" t="s">
        <v>66</v>
      </c>
    </row>
    <row r="11" spans="2:4" ht="12.75">
      <c r="B11">
        <v>14</v>
      </c>
      <c r="C11" t="s">
        <v>93</v>
      </c>
      <c r="D11" t="s">
        <v>94</v>
      </c>
    </row>
    <row r="12" spans="2:4" ht="12.75">
      <c r="B12">
        <v>19</v>
      </c>
      <c r="C12" t="s">
        <v>65</v>
      </c>
      <c r="D12" t="s">
        <v>24</v>
      </c>
    </row>
    <row r="14" ht="12.75">
      <c r="B14" s="51" t="s">
        <v>67</v>
      </c>
    </row>
    <row r="15" spans="2:4" ht="12.75">
      <c r="B15" s="55">
        <v>1</v>
      </c>
      <c r="C15" s="55" t="s">
        <v>79</v>
      </c>
      <c r="D15" s="56" t="s">
        <v>80</v>
      </c>
    </row>
    <row r="16" spans="2:4" ht="12.75">
      <c r="B16" s="55">
        <v>2</v>
      </c>
      <c r="C16" s="55" t="s">
        <v>81</v>
      </c>
      <c r="D16" s="56" t="s">
        <v>82</v>
      </c>
    </row>
    <row r="17" spans="2:4" ht="12.75">
      <c r="B17" s="55">
        <v>3</v>
      </c>
      <c r="C17" s="55" t="s">
        <v>84</v>
      </c>
      <c r="D17" s="56" t="s">
        <v>83</v>
      </c>
    </row>
    <row r="18" spans="2:4" ht="12.75">
      <c r="B18" s="55">
        <v>4</v>
      </c>
      <c r="C18" s="55" t="s">
        <v>85</v>
      </c>
      <c r="D18" s="56" t="s">
        <v>95</v>
      </c>
    </row>
    <row r="19" spans="2:4" ht="12.75">
      <c r="B19" s="55">
        <v>5</v>
      </c>
      <c r="C19" s="55" t="s">
        <v>86</v>
      </c>
      <c r="D19" s="56" t="s">
        <v>87</v>
      </c>
    </row>
    <row r="20" spans="2:4" ht="12.75">
      <c r="B20" s="55">
        <v>6</v>
      </c>
      <c r="C20" s="55" t="s">
        <v>88</v>
      </c>
      <c r="D20" s="56" t="s">
        <v>89</v>
      </c>
    </row>
    <row r="21" spans="2:4" ht="12.75">
      <c r="B21" s="55">
        <v>7</v>
      </c>
      <c r="C21" s="55" t="s">
        <v>90</v>
      </c>
      <c r="D21" s="56" t="s">
        <v>26</v>
      </c>
    </row>
    <row r="22" spans="2:4" ht="12.75">
      <c r="B22" s="55">
        <v>8</v>
      </c>
      <c r="C22" s="55" t="s">
        <v>91</v>
      </c>
      <c r="D22" s="56" t="s">
        <v>92</v>
      </c>
    </row>
    <row r="23" spans="2:4" ht="12.75">
      <c r="B23" s="55">
        <v>9</v>
      </c>
      <c r="C23" s="55" t="s">
        <v>30</v>
      </c>
      <c r="D23" s="56" t="s">
        <v>66</v>
      </c>
    </row>
  </sheetData>
  <mergeCells count="1">
    <mergeCell ref="B2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zoomScale="75" zoomScaleNormal="75" workbookViewId="0" topLeftCell="A2">
      <pane ySplit="11" topLeftCell="BM13" activePane="bottomLeft" state="frozen"/>
      <selection pane="topLeft" activeCell="A2" sqref="A2"/>
      <selection pane="bottomLeft" activeCell="B50" sqref="B50"/>
    </sheetView>
  </sheetViews>
  <sheetFormatPr defaultColWidth="11.00390625" defaultRowHeight="12.75"/>
  <cols>
    <col min="2" max="2" width="10.75390625" style="16" customWidth="1"/>
    <col min="3" max="3" width="21.375" style="4" customWidth="1"/>
    <col min="4" max="4" width="15.875" style="6" customWidth="1"/>
    <col min="5" max="5" width="19.75390625" style="1" customWidth="1"/>
    <col min="6" max="6" width="18.375" style="1" customWidth="1"/>
    <col min="7" max="7" width="18.625" style="1" customWidth="1"/>
    <col min="8" max="8" width="15.00390625" style="8" customWidth="1"/>
    <col min="9" max="10" width="15.875" style="6" customWidth="1"/>
    <col min="11" max="11" width="15.625" style="7" customWidth="1"/>
  </cols>
  <sheetData>
    <row r="2" spans="2:11" s="9" customFormat="1" ht="18">
      <c r="B2" s="15"/>
      <c r="C2" s="120" t="s">
        <v>3</v>
      </c>
      <c r="D2" s="120"/>
      <c r="E2" s="121"/>
      <c r="F2" s="121"/>
      <c r="G2" s="121"/>
      <c r="H2" s="121"/>
      <c r="I2" s="121"/>
      <c r="J2" s="121"/>
      <c r="K2" s="121"/>
    </row>
    <row r="3" ht="12.75">
      <c r="C3" s="5"/>
    </row>
    <row r="4" spans="3:11" ht="15">
      <c r="C4" s="122" t="s">
        <v>96</v>
      </c>
      <c r="D4" s="122"/>
      <c r="E4" s="123"/>
      <c r="F4" s="123"/>
      <c r="G4" s="123"/>
      <c r="H4" s="123"/>
      <c r="I4" s="123"/>
      <c r="J4" s="123"/>
      <c r="K4" s="123"/>
    </row>
    <row r="5" ht="12.75">
      <c r="C5" s="5"/>
    </row>
    <row r="6" ht="13.5" thickBot="1">
      <c r="C6" s="5"/>
    </row>
    <row r="7" spans="2:11" ht="37.5" customHeight="1">
      <c r="B7" s="136" t="s">
        <v>18</v>
      </c>
      <c r="C7" s="127" t="s">
        <v>0</v>
      </c>
      <c r="D7" s="146" t="s">
        <v>19</v>
      </c>
      <c r="E7" s="124" t="s">
        <v>17</v>
      </c>
      <c r="F7" s="125"/>
      <c r="G7" s="126"/>
      <c r="H7" s="130" t="s">
        <v>16</v>
      </c>
      <c r="I7" s="130" t="s">
        <v>14</v>
      </c>
      <c r="J7" s="130" t="s">
        <v>15</v>
      </c>
      <c r="K7" s="133" t="s">
        <v>72</v>
      </c>
    </row>
    <row r="8" spans="2:11" ht="39">
      <c r="B8" s="137"/>
      <c r="C8" s="128"/>
      <c r="D8" s="147"/>
      <c r="E8" s="10" t="s">
        <v>59</v>
      </c>
      <c r="F8" s="10" t="s">
        <v>77</v>
      </c>
      <c r="G8" s="13" t="s">
        <v>9</v>
      </c>
      <c r="H8" s="131"/>
      <c r="I8" s="131"/>
      <c r="J8" s="131"/>
      <c r="K8" s="134"/>
    </row>
    <row r="9" spans="2:11" ht="12.75" customHeight="1">
      <c r="B9" s="137"/>
      <c r="C9" s="128"/>
      <c r="D9" s="147"/>
      <c r="E9" s="140" t="s">
        <v>73</v>
      </c>
      <c r="F9" s="141"/>
      <c r="G9" s="141"/>
      <c r="H9" s="131"/>
      <c r="I9" s="131"/>
      <c r="J9" s="131"/>
      <c r="K9" s="134"/>
    </row>
    <row r="10" spans="2:11" ht="24.75" customHeight="1">
      <c r="B10" s="137"/>
      <c r="C10" s="128"/>
      <c r="D10" s="147"/>
      <c r="E10" s="17">
        <v>6</v>
      </c>
      <c r="F10" s="11">
        <v>20</v>
      </c>
      <c r="G10" s="14">
        <v>21</v>
      </c>
      <c r="H10" s="131"/>
      <c r="I10" s="131"/>
      <c r="J10" s="131"/>
      <c r="K10" s="134"/>
    </row>
    <row r="11" spans="2:11" ht="21" customHeight="1">
      <c r="B11" s="137"/>
      <c r="C11" s="128"/>
      <c r="D11" s="147"/>
      <c r="E11" s="142" t="s">
        <v>27</v>
      </c>
      <c r="F11" s="143"/>
      <c r="G11" s="143"/>
      <c r="H11" s="131"/>
      <c r="I11" s="131"/>
      <c r="J11" s="131"/>
      <c r="K11" s="134"/>
    </row>
    <row r="12" spans="2:11" ht="10.5" customHeight="1" thickBot="1">
      <c r="B12" s="138"/>
      <c r="C12" s="129"/>
      <c r="D12" s="148"/>
      <c r="E12" s="144"/>
      <c r="F12" s="145"/>
      <c r="G12" s="145"/>
      <c r="H12" s="132"/>
      <c r="I12" s="132"/>
      <c r="J12" s="132"/>
      <c r="K12" s="135"/>
    </row>
    <row r="13" spans="2:11" ht="42.75" customHeight="1" thickBot="1">
      <c r="B13" s="99">
        <v>1</v>
      </c>
      <c r="C13" s="104" t="s">
        <v>32</v>
      </c>
      <c r="D13" s="105" t="s">
        <v>24</v>
      </c>
      <c r="E13" s="106">
        <v>2</v>
      </c>
      <c r="F13" s="108">
        <v>3</v>
      </c>
      <c r="G13" s="107">
        <v>2</v>
      </c>
      <c r="H13" s="40">
        <f>($E$10+1-E13)/$E$10*100*1</f>
        <v>83.33333333333334</v>
      </c>
      <c r="I13" s="40">
        <f>($F$10+1-F13)/$F$10*100*1</f>
        <v>90</v>
      </c>
      <c r="J13" s="40">
        <f aca="true" t="shared" si="0" ref="J13:J24">($G$10+1-G13)/$G$10*100*1.2</f>
        <v>114.28571428571426</v>
      </c>
      <c r="K13" s="48">
        <f aca="true" t="shared" si="1" ref="K13:K48">SUM(H13:J13)</f>
        <v>287.6190476190476</v>
      </c>
    </row>
    <row r="14" spans="2:11" ht="37.5" customHeight="1" thickBot="1">
      <c r="B14" s="100">
        <v>2</v>
      </c>
      <c r="C14" s="101" t="s">
        <v>13</v>
      </c>
      <c r="D14" s="101" t="s">
        <v>21</v>
      </c>
      <c r="E14" s="102">
        <v>3</v>
      </c>
      <c r="F14" s="53">
        <v>7</v>
      </c>
      <c r="G14" s="103">
        <v>8</v>
      </c>
      <c r="H14" s="50">
        <f>($E$10+1-E14)/$E$10*100*1</f>
        <v>66.66666666666666</v>
      </c>
      <c r="I14" s="50">
        <f>($F$10+1-F14)/$F$10*100*1</f>
        <v>70</v>
      </c>
      <c r="J14" s="50">
        <f t="shared" si="0"/>
        <v>79.99999999999999</v>
      </c>
      <c r="K14" s="59">
        <f t="shared" si="1"/>
        <v>216.66666666666663</v>
      </c>
    </row>
    <row r="15" spans="2:11" s="20" customFormat="1" ht="42.75" customHeight="1" thickBot="1">
      <c r="B15" s="41">
        <v>3</v>
      </c>
      <c r="C15" s="42" t="s">
        <v>41</v>
      </c>
      <c r="D15" s="42" t="s">
        <v>42</v>
      </c>
      <c r="E15" s="60" t="s">
        <v>35</v>
      </c>
      <c r="F15" s="97">
        <v>2</v>
      </c>
      <c r="G15" s="98">
        <v>5</v>
      </c>
      <c r="H15" s="43">
        <v>0</v>
      </c>
      <c r="I15" s="43">
        <f>($F$10+1-F15)/$F$10*100*1</f>
        <v>95</v>
      </c>
      <c r="J15" s="43">
        <f t="shared" si="0"/>
        <v>97.14285714285714</v>
      </c>
      <c r="K15" s="65">
        <f t="shared" si="1"/>
        <v>192.14285714285714</v>
      </c>
    </row>
    <row r="16" spans="2:11" s="20" customFormat="1" ht="42.75" customHeight="1" thickBot="1">
      <c r="B16" s="21">
        <v>4</v>
      </c>
      <c r="C16" s="22" t="s">
        <v>105</v>
      </c>
      <c r="D16" s="22" t="s">
        <v>106</v>
      </c>
      <c r="E16" s="25">
        <v>1</v>
      </c>
      <c r="F16" s="25" t="s">
        <v>2</v>
      </c>
      <c r="G16" s="24">
        <v>6</v>
      </c>
      <c r="H16" s="38">
        <f>($E$10+1-E16)/$E$10*100*1</f>
        <v>100</v>
      </c>
      <c r="I16" s="38">
        <v>0</v>
      </c>
      <c r="J16" s="38">
        <f t="shared" si="0"/>
        <v>91.42857142857143</v>
      </c>
      <c r="K16" s="37">
        <f t="shared" si="1"/>
        <v>191.42857142857144</v>
      </c>
    </row>
    <row r="17" spans="1:11" s="20" customFormat="1" ht="42.75" customHeight="1" thickBot="1">
      <c r="A17"/>
      <c r="B17" s="21">
        <v>5</v>
      </c>
      <c r="C17" s="22" t="s">
        <v>45</v>
      </c>
      <c r="D17" s="22" t="s">
        <v>46</v>
      </c>
      <c r="E17" s="25" t="s">
        <v>35</v>
      </c>
      <c r="F17" s="25">
        <v>5</v>
      </c>
      <c r="G17" s="24">
        <v>7</v>
      </c>
      <c r="H17" s="38">
        <v>0</v>
      </c>
      <c r="I17" s="38">
        <f>($F$10+1-F17)/$F$10*100*1</f>
        <v>80</v>
      </c>
      <c r="J17" s="38">
        <f t="shared" si="0"/>
        <v>85.71428571428571</v>
      </c>
      <c r="K17" s="37">
        <f t="shared" si="1"/>
        <v>165.71428571428572</v>
      </c>
    </row>
    <row r="18" spans="2:11" s="20" customFormat="1" ht="42.75" customHeight="1" thickBot="1">
      <c r="B18" s="21">
        <v>6</v>
      </c>
      <c r="C18" s="22" t="s">
        <v>43</v>
      </c>
      <c r="D18" s="22" t="s">
        <v>44</v>
      </c>
      <c r="E18" s="25" t="s">
        <v>2</v>
      </c>
      <c r="F18" s="25">
        <v>4</v>
      </c>
      <c r="G18" s="24">
        <v>9</v>
      </c>
      <c r="H18" s="38">
        <v>0</v>
      </c>
      <c r="I18" s="38">
        <f>($F$10+1-F18)/$F$10*100*1</f>
        <v>85</v>
      </c>
      <c r="J18" s="38">
        <f t="shared" si="0"/>
        <v>74.28571428571428</v>
      </c>
      <c r="K18" s="37">
        <f t="shared" si="1"/>
        <v>159.28571428571428</v>
      </c>
    </row>
    <row r="19" spans="2:11" s="20" customFormat="1" ht="42.75" customHeight="1" thickBot="1">
      <c r="B19" s="21">
        <v>7</v>
      </c>
      <c r="C19" s="66" t="s">
        <v>1</v>
      </c>
      <c r="D19" s="66" t="s">
        <v>26</v>
      </c>
      <c r="E19" s="67" t="s">
        <v>35</v>
      </c>
      <c r="F19" s="67">
        <v>6</v>
      </c>
      <c r="G19" s="68">
        <v>13</v>
      </c>
      <c r="H19" s="38">
        <v>0</v>
      </c>
      <c r="I19" s="38">
        <f>($F$10+1-F19)/$F$10*100*1</f>
        <v>75</v>
      </c>
      <c r="J19" s="38">
        <f t="shared" si="0"/>
        <v>51.42857142857142</v>
      </c>
      <c r="K19" s="37">
        <f t="shared" si="1"/>
        <v>126.42857142857142</v>
      </c>
    </row>
    <row r="20" spans="2:11" s="20" customFormat="1" ht="42.75" customHeight="1" thickBot="1">
      <c r="B20" s="21">
        <v>8</v>
      </c>
      <c r="C20" s="61" t="s">
        <v>4</v>
      </c>
      <c r="D20" s="61" t="s">
        <v>5</v>
      </c>
      <c r="E20" s="62" t="s">
        <v>35</v>
      </c>
      <c r="F20" s="62">
        <v>9</v>
      </c>
      <c r="G20" s="63">
        <v>11</v>
      </c>
      <c r="H20" s="38">
        <v>0</v>
      </c>
      <c r="I20" s="38">
        <f>($F$10+1-F20)/$F$10*100*1</f>
        <v>60</v>
      </c>
      <c r="J20" s="38">
        <f t="shared" si="0"/>
        <v>62.85714285714286</v>
      </c>
      <c r="K20" s="37">
        <f t="shared" si="1"/>
        <v>122.85714285714286</v>
      </c>
    </row>
    <row r="21" spans="2:11" s="20" customFormat="1" ht="42.75" customHeight="1" thickBot="1">
      <c r="B21" s="21">
        <v>9</v>
      </c>
      <c r="C21" s="71" t="s">
        <v>12</v>
      </c>
      <c r="D21" s="71" t="s">
        <v>113</v>
      </c>
      <c r="E21" s="72" t="s">
        <v>114</v>
      </c>
      <c r="F21" s="72" t="s">
        <v>114</v>
      </c>
      <c r="G21" s="73">
        <v>1</v>
      </c>
      <c r="H21" s="38">
        <v>0</v>
      </c>
      <c r="I21" s="38">
        <v>0</v>
      </c>
      <c r="J21" s="38">
        <f t="shared" si="0"/>
        <v>120</v>
      </c>
      <c r="K21" s="37">
        <f t="shared" si="1"/>
        <v>120</v>
      </c>
    </row>
    <row r="22" spans="2:11" s="20" customFormat="1" ht="42.75" customHeight="1" thickBot="1">
      <c r="B22" s="21">
        <v>10</v>
      </c>
      <c r="C22" s="22" t="s">
        <v>75</v>
      </c>
      <c r="D22" s="22" t="s">
        <v>25</v>
      </c>
      <c r="E22" s="35">
        <v>4</v>
      </c>
      <c r="F22" s="23">
        <v>13</v>
      </c>
      <c r="G22" s="24">
        <v>18</v>
      </c>
      <c r="H22" s="38">
        <f>($E$10+1-E22)/$E$10*100*1</f>
        <v>50</v>
      </c>
      <c r="I22" s="38">
        <f>($F$10+1-F22)/$F$10*100*1</f>
        <v>40</v>
      </c>
      <c r="J22" s="38">
        <f t="shared" si="0"/>
        <v>22.857142857142858</v>
      </c>
      <c r="K22" s="37">
        <f t="shared" si="1"/>
        <v>112.85714285714286</v>
      </c>
    </row>
    <row r="23" spans="2:11" s="20" customFormat="1" ht="42.75" customHeight="1" thickBot="1">
      <c r="B23" s="21">
        <v>11</v>
      </c>
      <c r="C23" s="74" t="s">
        <v>108</v>
      </c>
      <c r="D23" s="81" t="s">
        <v>109</v>
      </c>
      <c r="E23" s="82" t="s">
        <v>2</v>
      </c>
      <c r="F23" s="82" t="s">
        <v>2</v>
      </c>
      <c r="G23" s="83">
        <v>3</v>
      </c>
      <c r="H23" s="38">
        <v>0</v>
      </c>
      <c r="I23" s="38">
        <v>0</v>
      </c>
      <c r="J23" s="38">
        <f t="shared" si="0"/>
        <v>108.57142857142857</v>
      </c>
      <c r="K23" s="37">
        <f t="shared" si="1"/>
        <v>108.57142857142857</v>
      </c>
    </row>
    <row r="24" spans="2:11" s="20" customFormat="1" ht="42.75" customHeight="1" thickBot="1">
      <c r="B24" s="21">
        <v>12</v>
      </c>
      <c r="C24" s="78" t="s">
        <v>10</v>
      </c>
      <c r="D24" s="78" t="s">
        <v>117</v>
      </c>
      <c r="E24" s="34" t="s">
        <v>118</v>
      </c>
      <c r="F24" s="34" t="s">
        <v>118</v>
      </c>
      <c r="G24" s="84">
        <v>4</v>
      </c>
      <c r="H24" s="38">
        <v>0</v>
      </c>
      <c r="I24" s="38">
        <v>0</v>
      </c>
      <c r="J24" s="38">
        <f t="shared" si="0"/>
        <v>102.85714285714285</v>
      </c>
      <c r="K24" s="37">
        <f t="shared" si="1"/>
        <v>102.85714285714285</v>
      </c>
    </row>
    <row r="25" spans="2:11" s="20" customFormat="1" ht="42.75" customHeight="1" thickBot="1">
      <c r="B25" s="21">
        <v>13</v>
      </c>
      <c r="C25" s="78" t="s">
        <v>115</v>
      </c>
      <c r="D25" s="78" t="s">
        <v>116</v>
      </c>
      <c r="E25" s="34" t="s">
        <v>118</v>
      </c>
      <c r="F25" s="34">
        <v>1</v>
      </c>
      <c r="G25" s="84" t="s">
        <v>118</v>
      </c>
      <c r="H25" s="38">
        <v>0</v>
      </c>
      <c r="I25" s="38">
        <f>($F$10+1-F25)/$F$10*100*1</f>
        <v>100</v>
      </c>
      <c r="J25" s="38">
        <v>0</v>
      </c>
      <c r="K25" s="37">
        <f t="shared" si="1"/>
        <v>100</v>
      </c>
    </row>
    <row r="26" spans="2:11" s="20" customFormat="1" ht="42.75" customHeight="1" thickBot="1">
      <c r="B26" s="21">
        <v>14</v>
      </c>
      <c r="C26" s="22" t="s">
        <v>70</v>
      </c>
      <c r="D26" s="22" t="s">
        <v>69</v>
      </c>
      <c r="E26" s="25" t="s">
        <v>112</v>
      </c>
      <c r="F26" s="35">
        <v>8</v>
      </c>
      <c r="G26" s="36">
        <v>16</v>
      </c>
      <c r="H26" s="38">
        <v>0</v>
      </c>
      <c r="I26" s="38">
        <f>($F$10+1-F26)/$F$10*100*1</f>
        <v>65</v>
      </c>
      <c r="J26" s="38">
        <f>($G$10+1-G26)/$G$10*100*1.2</f>
        <v>34.285714285714285</v>
      </c>
      <c r="K26" s="37">
        <f t="shared" si="1"/>
        <v>99.28571428571428</v>
      </c>
    </row>
    <row r="27" spans="2:11" s="20" customFormat="1" ht="42.75" customHeight="1" thickBot="1">
      <c r="B27" s="21">
        <v>15</v>
      </c>
      <c r="C27" s="78" t="s">
        <v>119</v>
      </c>
      <c r="D27" s="78" t="s">
        <v>120</v>
      </c>
      <c r="E27" s="79" t="s">
        <v>121</v>
      </c>
      <c r="F27" s="79" t="s">
        <v>121</v>
      </c>
      <c r="G27" s="80">
        <v>10</v>
      </c>
      <c r="H27" s="38">
        <v>0</v>
      </c>
      <c r="I27" s="38">
        <v>0</v>
      </c>
      <c r="J27" s="38">
        <f>($G$10+1-G27)/$G$10*100*1.2</f>
        <v>68.57142857142857</v>
      </c>
      <c r="K27" s="37">
        <f t="shared" si="1"/>
        <v>68.57142857142857</v>
      </c>
    </row>
    <row r="28" spans="2:11" s="20" customFormat="1" ht="42.75" customHeight="1" thickBot="1">
      <c r="B28" s="21">
        <v>16</v>
      </c>
      <c r="C28" s="22" t="s">
        <v>31</v>
      </c>
      <c r="D28" s="22" t="s">
        <v>146</v>
      </c>
      <c r="E28" s="25" t="s">
        <v>2</v>
      </c>
      <c r="F28" s="25">
        <v>17</v>
      </c>
      <c r="G28" s="24">
        <v>14</v>
      </c>
      <c r="H28" s="38">
        <v>0</v>
      </c>
      <c r="I28" s="38">
        <f>($F$10+1-F28)/$F$10*100*1</f>
        <v>20</v>
      </c>
      <c r="J28" s="38">
        <f>($G$10+1-G28)/$G$10*100*1.2</f>
        <v>45.714285714285715</v>
      </c>
      <c r="K28" s="37">
        <f t="shared" si="1"/>
        <v>65.71428571428572</v>
      </c>
    </row>
    <row r="29" spans="2:11" s="20" customFormat="1" ht="42.75" customHeight="1" thickBot="1">
      <c r="B29" s="21">
        <v>17</v>
      </c>
      <c r="C29" s="22" t="s">
        <v>49</v>
      </c>
      <c r="D29" s="22" t="s">
        <v>50</v>
      </c>
      <c r="E29" s="25">
        <v>6</v>
      </c>
      <c r="F29" s="25">
        <v>15</v>
      </c>
      <c r="G29" s="24">
        <v>19</v>
      </c>
      <c r="H29" s="38">
        <f>($E$10+1-E29)/$E$10*100*1</f>
        <v>16.666666666666664</v>
      </c>
      <c r="I29" s="38">
        <f>($F$10+1-F29)/$F$10*100*1</f>
        <v>30</v>
      </c>
      <c r="J29" s="38">
        <f>($G$10+1-G29)/$G$10*100*1.2</f>
        <v>17.142857142857142</v>
      </c>
      <c r="K29" s="37">
        <f t="shared" si="1"/>
        <v>63.80952380952381</v>
      </c>
    </row>
    <row r="30" spans="2:11" s="20" customFormat="1" ht="42.75" customHeight="1" thickBot="1">
      <c r="B30" s="21">
        <v>18</v>
      </c>
      <c r="C30" s="78" t="s">
        <v>110</v>
      </c>
      <c r="D30" s="78" t="s">
        <v>122</v>
      </c>
      <c r="E30" s="79" t="s">
        <v>2</v>
      </c>
      <c r="F30" s="79" t="s">
        <v>2</v>
      </c>
      <c r="G30" s="80">
        <v>12</v>
      </c>
      <c r="H30" s="38">
        <v>0</v>
      </c>
      <c r="I30" s="38">
        <v>0</v>
      </c>
      <c r="J30" s="38">
        <f>($G$10+1-G30)/$G$10*100*1.2</f>
        <v>57.14285714285713</v>
      </c>
      <c r="K30" s="37">
        <f t="shared" si="1"/>
        <v>57.14285714285713</v>
      </c>
    </row>
    <row r="31" spans="2:11" s="20" customFormat="1" ht="42.75" customHeight="1" thickBot="1">
      <c r="B31" s="21">
        <v>19</v>
      </c>
      <c r="C31" s="74" t="s">
        <v>123</v>
      </c>
      <c r="D31" s="75" t="s">
        <v>124</v>
      </c>
      <c r="E31" s="76" t="s">
        <v>2</v>
      </c>
      <c r="F31" s="76">
        <v>10</v>
      </c>
      <c r="G31" s="77" t="s">
        <v>2</v>
      </c>
      <c r="H31" s="38">
        <v>0</v>
      </c>
      <c r="I31" s="38">
        <f>($F$10+1-F31)/$F$10*100*1</f>
        <v>55.00000000000001</v>
      </c>
      <c r="J31" s="38">
        <v>0</v>
      </c>
      <c r="K31" s="37">
        <f t="shared" si="1"/>
        <v>55.00000000000001</v>
      </c>
    </row>
    <row r="32" spans="2:11" s="20" customFormat="1" ht="42.75" customHeight="1" thickBot="1">
      <c r="B32" s="21">
        <v>20</v>
      </c>
      <c r="C32" s="22" t="s">
        <v>51</v>
      </c>
      <c r="D32" s="22" t="s">
        <v>52</v>
      </c>
      <c r="E32" s="25" t="s">
        <v>35</v>
      </c>
      <c r="F32" s="25">
        <v>16</v>
      </c>
      <c r="G32" s="24">
        <v>17</v>
      </c>
      <c r="H32" s="38">
        <v>0</v>
      </c>
      <c r="I32" s="38">
        <f>($F$10+1-F32)/$F$10*100*1</f>
        <v>25</v>
      </c>
      <c r="J32" s="38">
        <f>($G$10+1-G32)/$G$10*100*1.2</f>
        <v>28.571428571428566</v>
      </c>
      <c r="K32" s="37">
        <f t="shared" si="1"/>
        <v>53.57142857142857</v>
      </c>
    </row>
    <row r="33" spans="2:11" s="20" customFormat="1" ht="42.75" customHeight="1" thickBot="1">
      <c r="B33" s="21">
        <v>21</v>
      </c>
      <c r="C33" s="78" t="s">
        <v>47</v>
      </c>
      <c r="D33" s="78" t="s">
        <v>125</v>
      </c>
      <c r="E33" s="79" t="s">
        <v>2</v>
      </c>
      <c r="F33" s="79">
        <v>11</v>
      </c>
      <c r="G33" s="80" t="s">
        <v>2</v>
      </c>
      <c r="H33" s="38">
        <v>0</v>
      </c>
      <c r="I33" s="38">
        <f>($F$10+1-F33)/$F$10*100*1</f>
        <v>50</v>
      </c>
      <c r="J33" s="38">
        <v>0</v>
      </c>
      <c r="K33" s="37">
        <f t="shared" si="1"/>
        <v>50</v>
      </c>
    </row>
    <row r="34" spans="2:11" s="20" customFormat="1" ht="42.75" customHeight="1" thickBot="1">
      <c r="B34" s="21">
        <v>22</v>
      </c>
      <c r="C34" s="78" t="s">
        <v>48</v>
      </c>
      <c r="D34" s="78" t="s">
        <v>126</v>
      </c>
      <c r="E34" s="79" t="s">
        <v>2</v>
      </c>
      <c r="F34" s="79">
        <v>12</v>
      </c>
      <c r="G34" s="80" t="s">
        <v>2</v>
      </c>
      <c r="H34" s="38">
        <v>0</v>
      </c>
      <c r="I34" s="38">
        <f>($F$10+1-F34)/$F$10*100*1</f>
        <v>45</v>
      </c>
      <c r="J34" s="38">
        <v>0</v>
      </c>
      <c r="K34" s="37">
        <f t="shared" si="1"/>
        <v>45</v>
      </c>
    </row>
    <row r="35" spans="2:11" s="20" customFormat="1" ht="42.75" customHeight="1" thickBot="1">
      <c r="B35" s="21">
        <v>23</v>
      </c>
      <c r="C35" s="78" t="s">
        <v>8</v>
      </c>
      <c r="D35" s="78" t="s">
        <v>125</v>
      </c>
      <c r="E35" s="79" t="s">
        <v>118</v>
      </c>
      <c r="F35" s="79" t="s">
        <v>118</v>
      </c>
      <c r="G35" s="80">
        <v>15</v>
      </c>
      <c r="H35" s="38">
        <v>0</v>
      </c>
      <c r="I35" s="38">
        <v>0</v>
      </c>
      <c r="J35" s="38">
        <f>($G$10+1-G35)/$G$10*100*1.2</f>
        <v>39.99999999999999</v>
      </c>
      <c r="K35" s="37">
        <f t="shared" si="1"/>
        <v>39.99999999999999</v>
      </c>
    </row>
    <row r="36" spans="2:11" s="20" customFormat="1" ht="42.75" customHeight="1" thickBot="1">
      <c r="B36" s="21">
        <v>24</v>
      </c>
      <c r="C36" s="78" t="s">
        <v>76</v>
      </c>
      <c r="D36" s="78" t="s">
        <v>127</v>
      </c>
      <c r="E36" s="79" t="s">
        <v>118</v>
      </c>
      <c r="F36" s="79">
        <v>14</v>
      </c>
      <c r="G36" s="80" t="s">
        <v>118</v>
      </c>
      <c r="H36" s="38">
        <v>0</v>
      </c>
      <c r="I36" s="38">
        <f>($F$10+1-F36)/$F$10*100*1</f>
        <v>35</v>
      </c>
      <c r="J36" s="38">
        <v>0</v>
      </c>
      <c r="K36" s="37">
        <f t="shared" si="1"/>
        <v>35</v>
      </c>
    </row>
    <row r="37" spans="2:11" s="20" customFormat="1" ht="42.75" customHeight="1" thickBot="1">
      <c r="B37" s="21">
        <v>25</v>
      </c>
      <c r="C37" s="78" t="s">
        <v>107</v>
      </c>
      <c r="D37" s="78" t="s">
        <v>128</v>
      </c>
      <c r="E37" s="79">
        <v>5</v>
      </c>
      <c r="F37" s="79" t="s">
        <v>118</v>
      </c>
      <c r="G37" s="80" t="s">
        <v>118</v>
      </c>
      <c r="H37" s="38">
        <f>($E$10+1-E37)/$E$10*100*1</f>
        <v>33.33333333333333</v>
      </c>
      <c r="I37" s="38">
        <v>0</v>
      </c>
      <c r="J37" s="38">
        <v>0</v>
      </c>
      <c r="K37" s="37">
        <f t="shared" si="1"/>
        <v>33.33333333333333</v>
      </c>
    </row>
    <row r="38" spans="2:11" s="20" customFormat="1" ht="42.75" customHeight="1" thickBot="1">
      <c r="B38" s="21">
        <v>26</v>
      </c>
      <c r="C38" s="22" t="s">
        <v>53</v>
      </c>
      <c r="D38" s="22" t="s">
        <v>54</v>
      </c>
      <c r="E38" s="25" t="s">
        <v>2</v>
      </c>
      <c r="F38" s="25">
        <v>18</v>
      </c>
      <c r="G38" s="24">
        <v>20</v>
      </c>
      <c r="H38" s="38">
        <v>0</v>
      </c>
      <c r="I38" s="38">
        <f>($F$10+1-F38)/$F$10*100*1</f>
        <v>15</v>
      </c>
      <c r="J38" s="38">
        <f>($G$10+1-G38)/$G$10*100*1.2</f>
        <v>11.428571428571429</v>
      </c>
      <c r="K38" s="37">
        <f t="shared" si="1"/>
        <v>26.42857142857143</v>
      </c>
    </row>
    <row r="39" spans="2:11" s="20" customFormat="1" ht="42.75" customHeight="1" thickBot="1">
      <c r="B39" s="21">
        <v>27</v>
      </c>
      <c r="C39" s="78" t="s">
        <v>129</v>
      </c>
      <c r="D39" s="78" t="s">
        <v>130</v>
      </c>
      <c r="E39" s="79" t="s">
        <v>2</v>
      </c>
      <c r="F39" s="79">
        <v>19</v>
      </c>
      <c r="G39" s="80" t="s">
        <v>2</v>
      </c>
      <c r="H39" s="38">
        <v>0</v>
      </c>
      <c r="I39" s="38">
        <f>($F$10+1-F39)/$F$10*100*1</f>
        <v>10</v>
      </c>
      <c r="J39" s="38">
        <v>0</v>
      </c>
      <c r="K39" s="37">
        <f t="shared" si="1"/>
        <v>10</v>
      </c>
    </row>
    <row r="40" spans="2:11" s="20" customFormat="1" ht="42.75" customHeight="1" thickBot="1">
      <c r="B40" s="21">
        <v>28</v>
      </c>
      <c r="C40" s="78" t="s">
        <v>111</v>
      </c>
      <c r="D40" s="78" t="s">
        <v>131</v>
      </c>
      <c r="E40" s="79" t="s">
        <v>118</v>
      </c>
      <c r="F40" s="79" t="s">
        <v>118</v>
      </c>
      <c r="G40" s="80">
        <v>21</v>
      </c>
      <c r="H40" s="38">
        <v>0</v>
      </c>
      <c r="I40" s="38">
        <v>0</v>
      </c>
      <c r="J40" s="38">
        <f>($G$10+1-G40)/$G$10*100*1.2</f>
        <v>5.714285714285714</v>
      </c>
      <c r="K40" s="37">
        <f t="shared" si="1"/>
        <v>5.714285714285714</v>
      </c>
    </row>
    <row r="41" spans="2:11" s="20" customFormat="1" ht="42.75" customHeight="1" thickBot="1">
      <c r="B41" s="21">
        <v>29</v>
      </c>
      <c r="C41" s="78" t="s">
        <v>55</v>
      </c>
      <c r="D41" s="78" t="s">
        <v>131</v>
      </c>
      <c r="E41" s="79" t="s">
        <v>118</v>
      </c>
      <c r="F41" s="79">
        <v>20</v>
      </c>
      <c r="G41" s="80" t="s">
        <v>118</v>
      </c>
      <c r="H41" s="38">
        <v>0</v>
      </c>
      <c r="I41" s="38">
        <f>($F$10+1-F41)/$F$10*100*1</f>
        <v>5</v>
      </c>
      <c r="J41" s="38">
        <v>0</v>
      </c>
      <c r="K41" s="37">
        <f t="shared" si="1"/>
        <v>5</v>
      </c>
    </row>
    <row r="42" spans="2:11" s="20" customFormat="1" ht="42.75" customHeight="1" thickBot="1">
      <c r="B42" s="70"/>
      <c r="C42" s="85" t="s">
        <v>22</v>
      </c>
      <c r="D42" s="85" t="s">
        <v>132</v>
      </c>
      <c r="E42" s="86" t="s">
        <v>2</v>
      </c>
      <c r="F42" s="86" t="s">
        <v>2</v>
      </c>
      <c r="G42" s="87" t="s">
        <v>2</v>
      </c>
      <c r="H42" s="38">
        <v>0</v>
      </c>
      <c r="I42" s="38">
        <v>0</v>
      </c>
      <c r="J42" s="38">
        <v>0</v>
      </c>
      <c r="K42" s="37">
        <f t="shared" si="1"/>
        <v>0</v>
      </c>
    </row>
    <row r="43" spans="2:11" s="20" customFormat="1" ht="42.75" customHeight="1" thickBot="1">
      <c r="B43" s="26"/>
      <c r="C43" s="88" t="s">
        <v>133</v>
      </c>
      <c r="D43" s="88" t="s">
        <v>134</v>
      </c>
      <c r="E43" s="89" t="s">
        <v>135</v>
      </c>
      <c r="F43" s="89" t="s">
        <v>135</v>
      </c>
      <c r="G43" s="90" t="s">
        <v>135</v>
      </c>
      <c r="H43" s="38">
        <v>0</v>
      </c>
      <c r="I43" s="38">
        <v>0</v>
      </c>
      <c r="J43" s="38">
        <v>0</v>
      </c>
      <c r="K43" s="37">
        <f t="shared" si="1"/>
        <v>0</v>
      </c>
    </row>
    <row r="44" spans="2:11" s="20" customFormat="1" ht="42.75" customHeight="1" thickBot="1">
      <c r="B44" s="21"/>
      <c r="C44" s="78" t="s">
        <v>11</v>
      </c>
      <c r="D44" s="78" t="s">
        <v>136</v>
      </c>
      <c r="E44" s="34" t="s">
        <v>118</v>
      </c>
      <c r="F44" s="79" t="s">
        <v>118</v>
      </c>
      <c r="G44" s="80" t="s">
        <v>118</v>
      </c>
      <c r="H44" s="38">
        <v>0</v>
      </c>
      <c r="I44" s="38">
        <v>0</v>
      </c>
      <c r="J44" s="38">
        <v>0</v>
      </c>
      <c r="K44" s="37">
        <f t="shared" si="1"/>
        <v>0</v>
      </c>
    </row>
    <row r="45" spans="2:11" s="20" customFormat="1" ht="42.75" customHeight="1" thickBot="1">
      <c r="B45" s="21"/>
      <c r="C45" s="78" t="s">
        <v>68</v>
      </c>
      <c r="D45" s="78" t="s">
        <v>137</v>
      </c>
      <c r="E45" s="79" t="s">
        <v>138</v>
      </c>
      <c r="F45" s="34" t="s">
        <v>138</v>
      </c>
      <c r="G45" s="80" t="s">
        <v>2</v>
      </c>
      <c r="H45" s="38">
        <v>0</v>
      </c>
      <c r="I45" s="38">
        <v>0</v>
      </c>
      <c r="J45" s="38">
        <v>0</v>
      </c>
      <c r="K45" s="37">
        <f t="shared" si="1"/>
        <v>0</v>
      </c>
    </row>
    <row r="46" spans="2:11" s="20" customFormat="1" ht="42.75" customHeight="1" thickBot="1">
      <c r="B46" s="21"/>
      <c r="C46" s="78" t="s">
        <v>139</v>
      </c>
      <c r="D46" s="78" t="s">
        <v>140</v>
      </c>
      <c r="E46" s="79" t="s">
        <v>2</v>
      </c>
      <c r="F46" s="79" t="s">
        <v>2</v>
      </c>
      <c r="G46" s="80" t="s">
        <v>2</v>
      </c>
      <c r="H46" s="38">
        <v>0</v>
      </c>
      <c r="I46" s="38">
        <v>0</v>
      </c>
      <c r="J46" s="38">
        <v>0</v>
      </c>
      <c r="K46" s="37">
        <f t="shared" si="1"/>
        <v>0</v>
      </c>
    </row>
    <row r="47" spans="2:11" s="20" customFormat="1" ht="42.75" customHeight="1" thickBot="1">
      <c r="B47" s="21"/>
      <c r="C47" s="78" t="s">
        <v>58</v>
      </c>
      <c r="D47" s="78" t="s">
        <v>141</v>
      </c>
      <c r="E47" s="79" t="s">
        <v>2</v>
      </c>
      <c r="F47" s="79" t="s">
        <v>2</v>
      </c>
      <c r="G47" s="80" t="s">
        <v>2</v>
      </c>
      <c r="H47" s="38">
        <v>0</v>
      </c>
      <c r="I47" s="38">
        <v>0</v>
      </c>
      <c r="J47" s="38">
        <v>0</v>
      </c>
      <c r="K47" s="37">
        <f t="shared" si="1"/>
        <v>0</v>
      </c>
    </row>
    <row r="48" spans="2:11" s="20" customFormat="1" ht="42.75" customHeight="1">
      <c r="B48" s="21"/>
      <c r="C48" s="78" t="s">
        <v>142</v>
      </c>
      <c r="D48" s="78" t="s">
        <v>143</v>
      </c>
      <c r="E48" s="79" t="s">
        <v>2</v>
      </c>
      <c r="F48" s="79" t="s">
        <v>2</v>
      </c>
      <c r="G48" s="80" t="s">
        <v>2</v>
      </c>
      <c r="H48" s="38">
        <v>0</v>
      </c>
      <c r="I48" s="38">
        <v>0</v>
      </c>
      <c r="J48" s="38">
        <v>0</v>
      </c>
      <c r="K48" s="37">
        <f t="shared" si="1"/>
        <v>0</v>
      </c>
    </row>
    <row r="55" spans="3:4" ht="15">
      <c r="C55" s="12" t="s">
        <v>74</v>
      </c>
      <c r="D55" s="18"/>
    </row>
    <row r="56" spans="3:11" ht="138.75" customHeight="1">
      <c r="C56" s="139" t="s">
        <v>29</v>
      </c>
      <c r="D56" s="119"/>
      <c r="E56" s="119"/>
      <c r="F56" s="119"/>
      <c r="G56" s="119"/>
      <c r="H56" s="119"/>
      <c r="I56" s="119"/>
      <c r="J56" s="119"/>
      <c r="K56" s="119"/>
    </row>
    <row r="57" spans="3:4" ht="12.75">
      <c r="C57" s="2"/>
      <c r="D57" s="19"/>
    </row>
    <row r="58" spans="3:4" ht="12.75">
      <c r="C58" s="3" t="s">
        <v>57</v>
      </c>
      <c r="D58" s="19"/>
    </row>
    <row r="59" spans="3:4" ht="12.75">
      <c r="C59" s="3"/>
      <c r="D59" s="19"/>
    </row>
  </sheetData>
  <mergeCells count="13">
    <mergeCell ref="B7:B12"/>
    <mergeCell ref="C56:K56"/>
    <mergeCell ref="E9:G9"/>
    <mergeCell ref="E11:G12"/>
    <mergeCell ref="J7:J12"/>
    <mergeCell ref="D7:D12"/>
    <mergeCell ref="C2:K2"/>
    <mergeCell ref="C4:K4"/>
    <mergeCell ref="E7:G7"/>
    <mergeCell ref="C7:C12"/>
    <mergeCell ref="H7:H12"/>
    <mergeCell ref="K7:K12"/>
    <mergeCell ref="I7:I12"/>
  </mergeCells>
  <printOptions/>
  <pageMargins left="0.7500000000000001" right="0.7500000000000001" top="1" bottom="1" header="0.5" footer="0.5"/>
  <pageSetup fitToHeight="1" fitToWidth="1" orientation="landscape" paperSize="10" scale="2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zoomScale="75" zoomScaleNormal="75" workbookViewId="0" topLeftCell="A6">
      <selection activeCell="B41" sqref="B41"/>
    </sheetView>
  </sheetViews>
  <sheetFormatPr defaultColWidth="11.00390625" defaultRowHeight="12.75"/>
  <cols>
    <col min="2" max="2" width="10.75390625" style="16" customWidth="1"/>
    <col min="3" max="3" width="19.75390625" style="1" customWidth="1"/>
    <col min="4" max="4" width="18.375" style="1" customWidth="1"/>
    <col min="5" max="5" width="18.625" style="1" customWidth="1"/>
    <col min="6" max="6" width="15.00390625" style="8" customWidth="1"/>
    <col min="7" max="8" width="15.875" style="16" customWidth="1"/>
    <col min="9" max="9" width="15.625" style="7" customWidth="1"/>
  </cols>
  <sheetData>
    <row r="2" spans="2:9" s="30" customFormat="1" ht="22.5">
      <c r="B2" s="31"/>
      <c r="C2" s="149"/>
      <c r="D2" s="149"/>
      <c r="E2" s="149"/>
      <c r="F2" s="149"/>
      <c r="G2" s="149"/>
      <c r="H2" s="149"/>
      <c r="I2" s="149"/>
    </row>
    <row r="3" spans="2:9" s="30" customFormat="1" ht="22.5">
      <c r="B3" s="31"/>
      <c r="C3" s="32"/>
      <c r="D3" s="32"/>
      <c r="E3" s="32"/>
      <c r="F3" s="32"/>
      <c r="G3" s="31"/>
      <c r="H3" s="31"/>
      <c r="I3" s="33"/>
    </row>
    <row r="4" spans="2:9" s="30" customFormat="1" ht="22.5">
      <c r="B4" s="31"/>
      <c r="C4" s="150"/>
      <c r="D4" s="150"/>
      <c r="E4" s="150"/>
      <c r="F4" s="150"/>
      <c r="G4" s="150"/>
      <c r="H4" s="150"/>
      <c r="I4" s="150"/>
    </row>
    <row r="6" ht="12.75" customHeight="1" thickBot="1"/>
    <row r="7" spans="2:10" ht="12.75" customHeight="1">
      <c r="B7" s="136" t="s">
        <v>18</v>
      </c>
      <c r="C7" s="146" t="s">
        <v>19</v>
      </c>
      <c r="D7" s="124" t="s">
        <v>17</v>
      </c>
      <c r="E7" s="125"/>
      <c r="F7" s="126"/>
      <c r="G7" s="130" t="s">
        <v>16</v>
      </c>
      <c r="H7" s="130" t="s">
        <v>14</v>
      </c>
      <c r="I7" s="130" t="s">
        <v>15</v>
      </c>
      <c r="J7" s="136" t="s">
        <v>97</v>
      </c>
    </row>
    <row r="8" spans="2:10" ht="12.75" customHeight="1">
      <c r="B8" s="137"/>
      <c r="C8" s="147"/>
      <c r="D8" s="10" t="s">
        <v>59</v>
      </c>
      <c r="E8" s="10" t="s">
        <v>77</v>
      </c>
      <c r="F8" s="13" t="s">
        <v>9</v>
      </c>
      <c r="G8" s="131"/>
      <c r="H8" s="131"/>
      <c r="I8" s="131"/>
      <c r="J8" s="137"/>
    </row>
    <row r="9" spans="2:10" ht="12.75" customHeight="1">
      <c r="B9" s="137"/>
      <c r="C9" s="147"/>
      <c r="D9" s="140" t="s">
        <v>73</v>
      </c>
      <c r="E9" s="141"/>
      <c r="F9" s="141"/>
      <c r="G9" s="131"/>
      <c r="H9" s="131"/>
      <c r="I9" s="131"/>
      <c r="J9" s="137"/>
    </row>
    <row r="10" spans="2:10" ht="12.75" customHeight="1">
      <c r="B10" s="137"/>
      <c r="C10" s="147"/>
      <c r="D10" s="17">
        <v>6</v>
      </c>
      <c r="E10" s="11">
        <v>20</v>
      </c>
      <c r="F10" s="14">
        <v>21</v>
      </c>
      <c r="G10" s="131"/>
      <c r="H10" s="131"/>
      <c r="I10" s="131"/>
      <c r="J10" s="137"/>
    </row>
    <row r="11" spans="2:10" ht="12.75" customHeight="1">
      <c r="B11" s="137"/>
      <c r="C11" s="147"/>
      <c r="D11" s="142" t="s">
        <v>27</v>
      </c>
      <c r="E11" s="143"/>
      <c r="F11" s="143"/>
      <c r="G11" s="131"/>
      <c r="H11" s="131"/>
      <c r="I11" s="131"/>
      <c r="J11" s="137"/>
    </row>
    <row r="12" spans="2:10" ht="15" customHeight="1" thickBot="1">
      <c r="B12" s="138"/>
      <c r="C12" s="148"/>
      <c r="D12" s="144"/>
      <c r="E12" s="145"/>
      <c r="F12" s="145"/>
      <c r="G12" s="132"/>
      <c r="H12" s="132"/>
      <c r="I12" s="132"/>
      <c r="J12" s="151"/>
    </row>
    <row r="13" spans="2:10" s="29" customFormat="1" ht="55.5" customHeight="1" thickBot="1">
      <c r="B13" s="39">
        <v>1</v>
      </c>
      <c r="C13" s="45" t="s">
        <v>24</v>
      </c>
      <c r="D13" s="46">
        <v>2</v>
      </c>
      <c r="E13" s="46">
        <v>3</v>
      </c>
      <c r="F13" s="47">
        <v>2</v>
      </c>
      <c r="G13" s="40">
        <f>($D$10+1-D13)/$D$10*100*1</f>
        <v>83.33333333333334</v>
      </c>
      <c r="H13" s="40">
        <f>($E$10+1-E13)/$E$10*100*1</f>
        <v>90</v>
      </c>
      <c r="I13" s="40">
        <f aca="true" t="shared" si="0" ref="I13:I25">($F$10+1-F13)/$F$10*100*1.2</f>
        <v>114.28571428571426</v>
      </c>
      <c r="J13" s="109">
        <f aca="true" t="shared" si="1" ref="J13:J40">SUM(G13:I13)</f>
        <v>287.6190476190476</v>
      </c>
    </row>
    <row r="14" spans="2:10" s="29" customFormat="1" ht="55.5" customHeight="1" thickBot="1">
      <c r="B14" s="49">
        <v>2</v>
      </c>
      <c r="C14" s="52" t="s">
        <v>21</v>
      </c>
      <c r="D14" s="53">
        <v>3</v>
      </c>
      <c r="E14" s="53">
        <v>7</v>
      </c>
      <c r="F14" s="54">
        <v>8</v>
      </c>
      <c r="G14" s="50">
        <f>($D$10+1-D14)/$D$10*100*1</f>
        <v>66.66666666666666</v>
      </c>
      <c r="H14" s="50">
        <f>($E$10+1-E14)/$E$10*100*1</f>
        <v>70</v>
      </c>
      <c r="I14" s="50">
        <f t="shared" si="0"/>
        <v>79.99999999999999</v>
      </c>
      <c r="J14" s="110">
        <f t="shared" si="1"/>
        <v>216.66666666666663</v>
      </c>
    </row>
    <row r="15" spans="2:10" s="29" customFormat="1" ht="55.5" customHeight="1" thickBot="1">
      <c r="B15" s="41">
        <v>3</v>
      </c>
      <c r="C15" s="42" t="s">
        <v>23</v>
      </c>
      <c r="D15" s="97" t="s">
        <v>2</v>
      </c>
      <c r="E15" s="97">
        <v>2</v>
      </c>
      <c r="F15" s="98">
        <v>5</v>
      </c>
      <c r="G15" s="43">
        <v>0</v>
      </c>
      <c r="H15" s="43">
        <f>($E$10+1-E15)/$E$10*100*1</f>
        <v>95</v>
      </c>
      <c r="I15" s="43">
        <f t="shared" si="0"/>
        <v>97.14285714285714</v>
      </c>
      <c r="J15" s="111">
        <f t="shared" si="1"/>
        <v>192.14285714285714</v>
      </c>
    </row>
    <row r="16" spans="2:10" s="29" customFormat="1" ht="57" customHeight="1" thickBot="1">
      <c r="B16" s="21">
        <v>4</v>
      </c>
      <c r="C16" s="22" t="s">
        <v>145</v>
      </c>
      <c r="D16" s="96">
        <v>1</v>
      </c>
      <c r="E16" s="35" t="s">
        <v>2</v>
      </c>
      <c r="F16" s="36">
        <v>6</v>
      </c>
      <c r="G16" s="38">
        <f>($D$10+1-D16)/$D$10*100*1</f>
        <v>100</v>
      </c>
      <c r="H16" s="38">
        <v>0</v>
      </c>
      <c r="I16" s="38">
        <f t="shared" si="0"/>
        <v>91.42857142857143</v>
      </c>
      <c r="J16" s="112">
        <f t="shared" si="1"/>
        <v>191.42857142857144</v>
      </c>
    </row>
    <row r="17" spans="1:10" s="29" customFormat="1" ht="57" customHeight="1" thickBot="1">
      <c r="A17" s="64"/>
      <c r="B17" s="21">
        <v>5</v>
      </c>
      <c r="C17" s="22" t="s">
        <v>37</v>
      </c>
      <c r="D17" s="25" t="s">
        <v>71</v>
      </c>
      <c r="E17" s="25">
        <v>5</v>
      </c>
      <c r="F17" s="24">
        <v>7</v>
      </c>
      <c r="G17" s="38">
        <v>0</v>
      </c>
      <c r="H17" s="38">
        <f>($E$10+1-E17)/$E$10*100*1</f>
        <v>80</v>
      </c>
      <c r="I17" s="38">
        <f t="shared" si="0"/>
        <v>85.71428571428571</v>
      </c>
      <c r="J17" s="112">
        <f t="shared" si="1"/>
        <v>165.71428571428572</v>
      </c>
    </row>
    <row r="18" spans="1:10" s="29" customFormat="1" ht="57" customHeight="1" thickBot="1">
      <c r="A18" s="64"/>
      <c r="B18" s="57">
        <v>6</v>
      </c>
      <c r="C18" s="22" t="s">
        <v>36</v>
      </c>
      <c r="D18" s="25" t="s">
        <v>2</v>
      </c>
      <c r="E18" s="96">
        <v>4</v>
      </c>
      <c r="F18" s="24">
        <v>9</v>
      </c>
      <c r="G18" s="38">
        <v>0</v>
      </c>
      <c r="H18" s="38">
        <f>($E$10+1-E18)/$E$10*100*1</f>
        <v>85</v>
      </c>
      <c r="I18" s="38">
        <f t="shared" si="0"/>
        <v>74.28571428571428</v>
      </c>
      <c r="J18" s="112">
        <f t="shared" si="1"/>
        <v>159.28571428571428</v>
      </c>
    </row>
    <row r="19" spans="2:10" s="29" customFormat="1" ht="57" customHeight="1" thickBot="1">
      <c r="B19" s="21">
        <v>7</v>
      </c>
      <c r="C19" s="61" t="s">
        <v>26</v>
      </c>
      <c r="D19" s="62" t="s">
        <v>2</v>
      </c>
      <c r="E19" s="62">
        <v>6</v>
      </c>
      <c r="F19" s="63">
        <v>13</v>
      </c>
      <c r="G19" s="38">
        <v>0</v>
      </c>
      <c r="H19" s="38">
        <f>($E$10+1-E19)/$E$10*100*1</f>
        <v>75</v>
      </c>
      <c r="I19" s="38">
        <f t="shared" si="0"/>
        <v>51.42857142857142</v>
      </c>
      <c r="J19" s="112">
        <f t="shared" si="1"/>
        <v>126.42857142857142</v>
      </c>
    </row>
    <row r="20" spans="2:10" s="29" customFormat="1" ht="57" customHeight="1" thickBot="1">
      <c r="B20" s="21">
        <v>8</v>
      </c>
      <c r="C20" s="93" t="s">
        <v>5</v>
      </c>
      <c r="D20" s="94" t="s">
        <v>2</v>
      </c>
      <c r="E20" s="94">
        <v>9</v>
      </c>
      <c r="F20" s="95">
        <v>11</v>
      </c>
      <c r="G20" s="38">
        <v>0</v>
      </c>
      <c r="H20" s="38">
        <f>($E$10+1-E20)/$E$10*100*1</f>
        <v>60</v>
      </c>
      <c r="I20" s="38">
        <f t="shared" si="0"/>
        <v>62.85714285714286</v>
      </c>
      <c r="J20" s="112">
        <f t="shared" si="1"/>
        <v>122.85714285714286</v>
      </c>
    </row>
    <row r="21" spans="2:10" s="113" customFormat="1" ht="57" customHeight="1" thickBot="1">
      <c r="B21" s="114">
        <v>9</v>
      </c>
      <c r="C21" s="78" t="s">
        <v>98</v>
      </c>
      <c r="D21" s="79" t="s">
        <v>2</v>
      </c>
      <c r="E21" s="79" t="s">
        <v>2</v>
      </c>
      <c r="F21" s="80">
        <v>1</v>
      </c>
      <c r="G21" s="115">
        <v>0</v>
      </c>
      <c r="H21" s="115">
        <v>0</v>
      </c>
      <c r="I21" s="115">
        <f t="shared" si="0"/>
        <v>120</v>
      </c>
      <c r="J21" s="37">
        <f t="shared" si="1"/>
        <v>120</v>
      </c>
    </row>
    <row r="22" spans="2:10" s="29" customFormat="1" ht="57" customHeight="1" thickBot="1">
      <c r="B22" s="21">
        <v>10</v>
      </c>
      <c r="C22" s="22" t="s">
        <v>7</v>
      </c>
      <c r="D22" s="25" t="s">
        <v>71</v>
      </c>
      <c r="E22" s="25">
        <v>12</v>
      </c>
      <c r="F22" s="24">
        <v>10</v>
      </c>
      <c r="G22" s="38">
        <v>0</v>
      </c>
      <c r="H22" s="38">
        <f>($E$10+1-E22)/$E$10*100*1</f>
        <v>45</v>
      </c>
      <c r="I22" s="38">
        <f t="shared" si="0"/>
        <v>68.57142857142857</v>
      </c>
      <c r="J22" s="112">
        <f t="shared" si="1"/>
        <v>113.57142857142857</v>
      </c>
    </row>
    <row r="23" spans="2:10" s="29" customFormat="1" ht="57" customHeight="1" thickBot="1">
      <c r="B23" s="21">
        <v>11</v>
      </c>
      <c r="C23" s="22" t="s">
        <v>25</v>
      </c>
      <c r="D23" s="35">
        <v>4</v>
      </c>
      <c r="E23" s="23">
        <v>13</v>
      </c>
      <c r="F23" s="24">
        <v>18</v>
      </c>
      <c r="G23" s="38">
        <f>($D$10+1-D23)/$D$10*100*1</f>
        <v>50</v>
      </c>
      <c r="H23" s="38">
        <f>($E$10+1-E23)/$E$10*100*1</f>
        <v>40</v>
      </c>
      <c r="I23" s="38">
        <f t="shared" si="0"/>
        <v>22.857142857142858</v>
      </c>
      <c r="J23" s="112">
        <f t="shared" si="1"/>
        <v>112.85714285714286</v>
      </c>
    </row>
    <row r="24" spans="2:10" s="113" customFormat="1" ht="57" customHeight="1" thickBot="1">
      <c r="B24" s="114">
        <v>12</v>
      </c>
      <c r="C24" s="78" t="s">
        <v>99</v>
      </c>
      <c r="D24" s="79" t="s">
        <v>2</v>
      </c>
      <c r="E24" s="79" t="s">
        <v>2</v>
      </c>
      <c r="F24" s="80">
        <v>3</v>
      </c>
      <c r="G24" s="115">
        <v>0</v>
      </c>
      <c r="H24" s="115">
        <v>0</v>
      </c>
      <c r="I24" s="115">
        <f t="shared" si="0"/>
        <v>108.57142857142857</v>
      </c>
      <c r="J24" s="37">
        <f t="shared" si="1"/>
        <v>108.57142857142857</v>
      </c>
    </row>
    <row r="25" spans="2:10" s="113" customFormat="1" ht="57" customHeight="1" thickBot="1">
      <c r="B25" s="114">
        <v>13</v>
      </c>
      <c r="C25" s="78" t="s">
        <v>117</v>
      </c>
      <c r="D25" s="79" t="s">
        <v>118</v>
      </c>
      <c r="E25" s="79" t="s">
        <v>118</v>
      </c>
      <c r="F25" s="80">
        <v>4</v>
      </c>
      <c r="G25" s="115">
        <v>0</v>
      </c>
      <c r="H25" s="115">
        <v>0</v>
      </c>
      <c r="I25" s="115">
        <f t="shared" si="0"/>
        <v>102.85714285714285</v>
      </c>
      <c r="J25" s="37">
        <f t="shared" si="1"/>
        <v>102.85714285714285</v>
      </c>
    </row>
    <row r="26" spans="2:10" s="113" customFormat="1" ht="57" customHeight="1" thickBot="1">
      <c r="B26" s="114">
        <v>14</v>
      </c>
      <c r="C26" s="78" t="s">
        <v>116</v>
      </c>
      <c r="D26" s="79" t="s">
        <v>118</v>
      </c>
      <c r="E26" s="79">
        <v>1</v>
      </c>
      <c r="F26" s="80" t="s">
        <v>118</v>
      </c>
      <c r="G26" s="115">
        <v>0</v>
      </c>
      <c r="H26" s="115">
        <f>($E$10+1-E26)/$E$10*100*1</f>
        <v>100</v>
      </c>
      <c r="I26" s="115">
        <v>0</v>
      </c>
      <c r="J26" s="37">
        <f t="shared" si="1"/>
        <v>100</v>
      </c>
    </row>
    <row r="27" spans="2:10" s="29" customFormat="1" ht="57" customHeight="1" thickBot="1">
      <c r="B27" s="21">
        <v>15</v>
      </c>
      <c r="C27" s="22" t="s">
        <v>69</v>
      </c>
      <c r="D27" s="25" t="s">
        <v>2</v>
      </c>
      <c r="E27" s="35">
        <v>8</v>
      </c>
      <c r="F27" s="36">
        <v>16</v>
      </c>
      <c r="G27" s="38">
        <v>0</v>
      </c>
      <c r="H27" s="38">
        <f>($E$10+1-E27)/$E$10*100*1</f>
        <v>65</v>
      </c>
      <c r="I27" s="38">
        <f>($F$10+1-F27)/$F$10*100*1.2</f>
        <v>34.285714285714285</v>
      </c>
      <c r="J27" s="112">
        <f t="shared" si="1"/>
        <v>99.28571428571428</v>
      </c>
    </row>
    <row r="28" spans="2:10" s="29" customFormat="1" ht="57" customHeight="1" thickBot="1">
      <c r="B28" s="21">
        <v>16</v>
      </c>
      <c r="C28" s="22" t="s">
        <v>33</v>
      </c>
      <c r="D28" s="35" t="s">
        <v>2</v>
      </c>
      <c r="E28" s="23">
        <v>11</v>
      </c>
      <c r="F28" s="24">
        <v>15</v>
      </c>
      <c r="G28" s="38">
        <v>0</v>
      </c>
      <c r="H28" s="38">
        <f>($E$10+1-E28)/$E$10*100*1</f>
        <v>50</v>
      </c>
      <c r="I28" s="38">
        <f>($F$10+1-F28)/$F$10*100*1.2</f>
        <v>39.99999999999999</v>
      </c>
      <c r="J28" s="112">
        <f t="shared" si="1"/>
        <v>90</v>
      </c>
    </row>
    <row r="29" spans="2:10" s="29" customFormat="1" ht="57" customHeight="1" thickBot="1">
      <c r="B29" s="21">
        <v>17</v>
      </c>
      <c r="C29" s="22" t="s">
        <v>146</v>
      </c>
      <c r="D29" s="25" t="s">
        <v>2</v>
      </c>
      <c r="E29" s="25">
        <v>17</v>
      </c>
      <c r="F29" s="24">
        <v>14</v>
      </c>
      <c r="G29" s="38">
        <v>0</v>
      </c>
      <c r="H29" s="38">
        <f>($E$10+1-E29)/$E$10*100*1</f>
        <v>20</v>
      </c>
      <c r="I29" s="38">
        <f>($F$10+1-F29)/$F$10*100*1.2</f>
        <v>45.714285714285715</v>
      </c>
      <c r="J29" s="112">
        <f t="shared" si="1"/>
        <v>65.71428571428572</v>
      </c>
    </row>
    <row r="30" spans="2:10" s="29" customFormat="1" ht="57" customHeight="1" thickBot="1">
      <c r="B30" s="21">
        <v>18</v>
      </c>
      <c r="C30" s="22" t="s">
        <v>28</v>
      </c>
      <c r="D30" s="25">
        <v>6</v>
      </c>
      <c r="E30" s="25">
        <v>15</v>
      </c>
      <c r="F30" s="24">
        <v>19</v>
      </c>
      <c r="G30" s="38">
        <f>($D$10+1-D30)/$D$10*100*1</f>
        <v>16.666666666666664</v>
      </c>
      <c r="H30" s="38">
        <f>($E$10+1-E30)/$E$10*100*1</f>
        <v>30</v>
      </c>
      <c r="I30" s="38">
        <f>($F$10+1-F30)/$F$10*100*1.2</f>
        <v>17.142857142857142</v>
      </c>
      <c r="J30" s="112">
        <f t="shared" si="1"/>
        <v>63.80952380952381</v>
      </c>
    </row>
    <row r="31" spans="2:10" s="113" customFormat="1" ht="57" customHeight="1" thickBot="1">
      <c r="B31" s="114">
        <v>19</v>
      </c>
      <c r="C31" s="81" t="s">
        <v>100</v>
      </c>
      <c r="D31" s="91" t="s">
        <v>2</v>
      </c>
      <c r="E31" s="91" t="s">
        <v>2</v>
      </c>
      <c r="F31" s="92">
        <v>12</v>
      </c>
      <c r="G31" s="115">
        <v>0</v>
      </c>
      <c r="H31" s="115">
        <v>0</v>
      </c>
      <c r="I31" s="115">
        <f>($F$10+1-F31)/$F$10*100*1.2</f>
        <v>57.14285714285713</v>
      </c>
      <c r="J31" s="37">
        <f t="shared" si="1"/>
        <v>57.14285714285713</v>
      </c>
    </row>
    <row r="32" spans="2:10" s="113" customFormat="1" ht="57" customHeight="1" thickBot="1">
      <c r="B32" s="114">
        <v>20</v>
      </c>
      <c r="C32" s="81" t="s">
        <v>101</v>
      </c>
      <c r="D32" s="91" t="s">
        <v>118</v>
      </c>
      <c r="E32" s="91">
        <v>10</v>
      </c>
      <c r="F32" s="92" t="s">
        <v>118</v>
      </c>
      <c r="G32" s="115">
        <v>0</v>
      </c>
      <c r="H32" s="115">
        <f>($E$10+1-E32)/$E$10*100*1</f>
        <v>55.00000000000001</v>
      </c>
      <c r="I32" s="115">
        <v>0</v>
      </c>
      <c r="J32" s="37">
        <f t="shared" si="1"/>
        <v>55.00000000000001</v>
      </c>
    </row>
    <row r="33" spans="2:10" s="29" customFormat="1" ht="57" customHeight="1" thickBot="1">
      <c r="B33" s="26">
        <v>21</v>
      </c>
      <c r="C33" s="27" t="s">
        <v>38</v>
      </c>
      <c r="D33" s="28" t="s">
        <v>2</v>
      </c>
      <c r="E33" s="28">
        <v>16</v>
      </c>
      <c r="F33" s="69">
        <v>17</v>
      </c>
      <c r="G33" s="38">
        <v>0</v>
      </c>
      <c r="H33" s="38">
        <f>($E$10+1-E33)/$E$10*100*1</f>
        <v>25</v>
      </c>
      <c r="I33" s="38">
        <f>($F$10+1-F33)/$F$10*100*1.2</f>
        <v>28.571428571428566</v>
      </c>
      <c r="J33" s="112">
        <f t="shared" si="1"/>
        <v>53.57142857142857</v>
      </c>
    </row>
    <row r="34" spans="2:10" s="113" customFormat="1" ht="57" customHeight="1" thickBot="1">
      <c r="B34" s="114">
        <v>22</v>
      </c>
      <c r="C34" s="81" t="s">
        <v>102</v>
      </c>
      <c r="D34" s="91" t="s">
        <v>2</v>
      </c>
      <c r="E34" s="91">
        <v>14</v>
      </c>
      <c r="F34" s="92" t="s">
        <v>2</v>
      </c>
      <c r="G34" s="115">
        <v>0</v>
      </c>
      <c r="H34" s="115">
        <f>($E$10+1-E34)/$E$10*100*1</f>
        <v>35</v>
      </c>
      <c r="I34" s="115">
        <v>0</v>
      </c>
      <c r="J34" s="37">
        <f t="shared" si="1"/>
        <v>35</v>
      </c>
    </row>
    <row r="35" spans="2:10" s="113" customFormat="1" ht="57" customHeight="1" thickBot="1">
      <c r="B35" s="114">
        <v>23</v>
      </c>
      <c r="C35" s="78" t="s">
        <v>103</v>
      </c>
      <c r="D35" s="79">
        <v>5</v>
      </c>
      <c r="E35" s="79" t="s">
        <v>118</v>
      </c>
      <c r="F35" s="80" t="s">
        <v>118</v>
      </c>
      <c r="G35" s="115">
        <f>($D$10+1-D35)/$D$10*100*1</f>
        <v>33.33333333333333</v>
      </c>
      <c r="H35" s="115">
        <v>0</v>
      </c>
      <c r="I35" s="115">
        <v>0</v>
      </c>
      <c r="J35" s="37">
        <f t="shared" si="1"/>
        <v>33.33333333333333</v>
      </c>
    </row>
    <row r="36" spans="2:10" s="29" customFormat="1" ht="57" customHeight="1" thickBot="1">
      <c r="B36" s="21">
        <v>24</v>
      </c>
      <c r="C36" s="58" t="s">
        <v>39</v>
      </c>
      <c r="D36" s="11" t="s">
        <v>6</v>
      </c>
      <c r="E36" s="11">
        <v>18</v>
      </c>
      <c r="F36" s="14">
        <v>20</v>
      </c>
      <c r="G36" s="38">
        <v>0</v>
      </c>
      <c r="H36" s="38">
        <f>($E$10+1-E36)/$E$10*100*1</f>
        <v>15</v>
      </c>
      <c r="I36" s="38">
        <f>($F$10+1-F36)/$F$10*100*1.2</f>
        <v>11.428571428571429</v>
      </c>
      <c r="J36" s="112">
        <f t="shared" si="1"/>
        <v>26.42857142857143</v>
      </c>
    </row>
    <row r="37" spans="2:10" s="29" customFormat="1" ht="57" customHeight="1" thickBot="1">
      <c r="B37" s="21">
        <v>25</v>
      </c>
      <c r="C37" s="22" t="s">
        <v>40</v>
      </c>
      <c r="D37" s="25" t="s">
        <v>34</v>
      </c>
      <c r="E37" s="25">
        <v>20</v>
      </c>
      <c r="F37" s="24">
        <v>21</v>
      </c>
      <c r="G37" s="38">
        <v>0</v>
      </c>
      <c r="H37" s="38">
        <f>($E$10+1-E37)/$E$10*100*1</f>
        <v>5</v>
      </c>
      <c r="I37" s="38">
        <f>($F$10+1-F37)/$F$10*100*1.2</f>
        <v>5.714285714285714</v>
      </c>
      <c r="J37" s="112">
        <f t="shared" si="1"/>
        <v>10.714285714285715</v>
      </c>
    </row>
    <row r="38" spans="1:10" s="113" customFormat="1" ht="57" customHeight="1" thickBot="1">
      <c r="A38" s="116"/>
      <c r="B38" s="117">
        <v>26</v>
      </c>
      <c r="C38" s="78" t="s">
        <v>144</v>
      </c>
      <c r="D38" s="79" t="s">
        <v>2</v>
      </c>
      <c r="E38" s="79">
        <v>19</v>
      </c>
      <c r="F38" s="80" t="s">
        <v>2</v>
      </c>
      <c r="G38" s="115">
        <v>0</v>
      </c>
      <c r="H38" s="115">
        <f>($E$10+1-E38)/$E$10*100*1</f>
        <v>10</v>
      </c>
      <c r="I38" s="115">
        <v>0</v>
      </c>
      <c r="J38" s="37">
        <f t="shared" si="1"/>
        <v>10</v>
      </c>
    </row>
    <row r="39" spans="1:10" s="113" customFormat="1" ht="57" customHeight="1" thickBot="1">
      <c r="A39" s="116"/>
      <c r="B39" s="117"/>
      <c r="C39" s="78" t="s">
        <v>104</v>
      </c>
      <c r="D39" s="79" t="s">
        <v>118</v>
      </c>
      <c r="E39" s="79" t="s">
        <v>118</v>
      </c>
      <c r="F39" s="80" t="s">
        <v>118</v>
      </c>
      <c r="G39" s="115">
        <v>0</v>
      </c>
      <c r="H39" s="115">
        <v>0</v>
      </c>
      <c r="I39" s="115">
        <v>0</v>
      </c>
      <c r="J39" s="37">
        <f t="shared" si="1"/>
        <v>0</v>
      </c>
    </row>
    <row r="40" spans="2:10" s="113" customFormat="1" ht="57" customHeight="1">
      <c r="B40" s="114"/>
      <c r="C40" s="78" t="s">
        <v>132</v>
      </c>
      <c r="D40" s="79" t="s">
        <v>118</v>
      </c>
      <c r="E40" s="79" t="s">
        <v>118</v>
      </c>
      <c r="F40" s="80" t="s">
        <v>118</v>
      </c>
      <c r="G40" s="115">
        <v>0</v>
      </c>
      <c r="H40" s="115">
        <v>0</v>
      </c>
      <c r="I40" s="115">
        <v>0</v>
      </c>
      <c r="J40" s="37">
        <f t="shared" si="1"/>
        <v>0</v>
      </c>
    </row>
    <row r="41" spans="2:9" s="29" customFormat="1" ht="57" customHeight="1">
      <c r="B41"/>
      <c r="C41"/>
      <c r="D41"/>
      <c r="E41"/>
      <c r="F41"/>
      <c r="G41"/>
      <c r="H41"/>
      <c r="I41"/>
    </row>
    <row r="42" spans="2:9" s="29" customFormat="1" ht="57" customHeight="1">
      <c r="B42"/>
      <c r="C42"/>
      <c r="D42"/>
      <c r="E42"/>
      <c r="F42"/>
      <c r="G42"/>
      <c r="H42"/>
      <c r="I42"/>
    </row>
    <row r="43" spans="2:9" s="29" customFormat="1" ht="57" customHeight="1">
      <c r="B43"/>
      <c r="C43"/>
      <c r="D43"/>
      <c r="E43"/>
      <c r="F43"/>
      <c r="G43"/>
      <c r="H43"/>
      <c r="I43"/>
    </row>
    <row r="44" spans="2:9" s="29" customFormat="1" ht="57" customHeight="1">
      <c r="B44"/>
      <c r="C44"/>
      <c r="D44"/>
      <c r="E44"/>
      <c r="F44"/>
      <c r="G44"/>
      <c r="H44"/>
      <c r="I44"/>
    </row>
    <row r="45" spans="2:9" s="29" customFormat="1" ht="57" customHeight="1">
      <c r="B45"/>
      <c r="C45"/>
      <c r="D45"/>
      <c r="E45"/>
      <c r="F45"/>
      <c r="G45"/>
      <c r="H45"/>
      <c r="I45"/>
    </row>
    <row r="46" spans="2:9" s="29" customFormat="1" ht="57" customHeight="1">
      <c r="B46"/>
      <c r="C46"/>
      <c r="D46"/>
      <c r="E46"/>
      <c r="F46"/>
      <c r="G46"/>
      <c r="H46"/>
      <c r="I46"/>
    </row>
    <row r="47" spans="2:8" ht="27.75" customHeight="1">
      <c r="B47" s="44"/>
      <c r="G47" s="44"/>
      <c r="H47" s="44"/>
    </row>
    <row r="48" spans="2:8" ht="27.75" customHeight="1">
      <c r="B48" s="44"/>
      <c r="G48" s="44"/>
      <c r="H48" s="44"/>
    </row>
    <row r="49" spans="2:8" ht="27.75" customHeight="1">
      <c r="B49" s="44"/>
      <c r="G49" s="44"/>
      <c r="H49" s="44"/>
    </row>
    <row r="50" spans="2:8" ht="27.75" customHeight="1">
      <c r="B50" s="44"/>
      <c r="G50" s="44"/>
      <c r="H50" s="44"/>
    </row>
    <row r="51" spans="2:9" ht="27.75" customHeight="1">
      <c r="B51" s="44"/>
      <c r="C51" s="139"/>
      <c r="D51" s="139"/>
      <c r="E51" s="139"/>
      <c r="F51" s="139"/>
      <c r="G51" s="139"/>
      <c r="H51" s="139"/>
      <c r="I51" s="139"/>
    </row>
    <row r="52" spans="2:8" ht="27.75" customHeight="1">
      <c r="B52" s="44"/>
      <c r="G52" s="44"/>
      <c r="H52" s="44"/>
    </row>
    <row r="53" ht="27.75" customHeight="1"/>
    <row r="54" ht="27.75" customHeight="1"/>
    <row r="66" ht="12.75" customHeight="1"/>
  </sheetData>
  <mergeCells count="12">
    <mergeCell ref="J7:J12"/>
    <mergeCell ref="D9:F9"/>
    <mergeCell ref="D11:F12"/>
    <mergeCell ref="C51:I51"/>
    <mergeCell ref="I7:I12"/>
    <mergeCell ref="H7:H12"/>
    <mergeCell ref="G7:G12"/>
    <mergeCell ref="B7:B12"/>
    <mergeCell ref="C2:I2"/>
    <mergeCell ref="C4:I4"/>
    <mergeCell ref="C7:C12"/>
    <mergeCell ref="D7:F7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Kurbatova</dc:creator>
  <cp:keywords/>
  <dc:description/>
  <cp:lastModifiedBy>Tatiana Kurbatova</cp:lastModifiedBy>
  <cp:lastPrinted>2012-11-15T10:37:01Z</cp:lastPrinted>
  <dcterms:created xsi:type="dcterms:W3CDTF">2012-11-15T10:31:24Z</dcterms:created>
  <dcterms:modified xsi:type="dcterms:W3CDTF">2017-09-09T13:59:16Z</dcterms:modified>
  <cp:category/>
  <cp:version/>
  <cp:contentType/>
  <cp:contentStatus/>
</cp:coreProperties>
</file>