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116" windowWidth="21880" windowHeight="13560" tabRatio="500" activeTab="0"/>
  </bookViews>
  <sheets>
    <sheet name="skippers ranking" sheetId="1" r:id="rId1"/>
    <sheet name="team ranking" sheetId="2" r:id="rId2"/>
  </sheets>
  <definedNames/>
  <calcPr fullCalcOnLoad="1"/>
</workbook>
</file>

<file path=xl/sharedStrings.xml><?xml version="1.0" encoding="utf-8"?>
<sst xmlns="http://schemas.openxmlformats.org/spreadsheetml/2006/main" count="259" uniqueCount="131">
  <si>
    <t>МАКСИМ СЕМИРХАНОВ Maxim Semirkhanov</t>
  </si>
  <si>
    <t>RUS 47</t>
  </si>
  <si>
    <t>RUS 2</t>
  </si>
  <si>
    <t>RUS 97</t>
  </si>
  <si>
    <t>RUS 97</t>
  </si>
  <si>
    <t>ВИКТОР ПОТАПОВ Victor Potapov</t>
  </si>
  <si>
    <t>МИХАИЛ ВИНЕЕВ Mikhail Mineev</t>
  </si>
  <si>
    <t>RUS 8</t>
  </si>
  <si>
    <t>-</t>
  </si>
  <si>
    <t>-</t>
  </si>
  <si>
    <t>-</t>
  </si>
  <si>
    <t>-</t>
  </si>
  <si>
    <t>ВЛАДИМИР ИКОННИКОВ Vladimir Ikonnikov</t>
  </si>
  <si>
    <t>LTU 1</t>
  </si>
  <si>
    <t>RUS 48</t>
  </si>
  <si>
    <t>RUS 48</t>
  </si>
  <si>
    <t>RUS 20</t>
  </si>
  <si>
    <t>RUS 82</t>
  </si>
  <si>
    <t xml:space="preserve">СЕРГЕЙ ИЩЕНКО          Sergey Ischenko
</t>
  </si>
  <si>
    <t>-</t>
  </si>
  <si>
    <t>-</t>
  </si>
  <si>
    <t>-</t>
  </si>
  <si>
    <t>НАЦИОНАЛЬНЫЙ РЕЙТИНГ КОМАНД 2014.  NATIONAL TEAM RANKING 2014</t>
  </si>
  <si>
    <t>НАЦИОНАЛЬНЫЙ РЕЙТИНГ РУЛЕВЫХ 2014.  NATIONAL SKIPPER's RANKING 2014</t>
  </si>
  <si>
    <t xml:space="preserve">ИТОГОВЫЙ РЕЙТИНГ
Overall Ranking                  2014
</t>
  </si>
  <si>
    <t>число участников/number of competitors</t>
  </si>
  <si>
    <t>СОРОКИНА СВЕТЛАНА Svetlana Sorokina</t>
  </si>
  <si>
    <t>RUS 8</t>
  </si>
  <si>
    <t>RUS 82</t>
  </si>
  <si>
    <t>-</t>
  </si>
  <si>
    <t>АРТЕМ КУЗНЕЦОВ  Artem Kuznetsov</t>
  </si>
  <si>
    <t>Национальный рейтинг рассчитывается согласно решению общего собрания членов Российской Ассоциации класса яхт Дракон и отраженному в тексте протокола № 9 от 07.03. 2013 ( пункт IV), а именно:</t>
  </si>
  <si>
    <t xml:space="preserve">ЮЛИЯ ГРИГОРЬЕВА
Yulia Grigorieva
</t>
  </si>
  <si>
    <t>НИКИТА БРИЛЛИАНТОВ       Nikita Brilliantov</t>
  </si>
  <si>
    <t>СТЕПАН ФЕДОТОВ      Stepan Fedotov</t>
  </si>
  <si>
    <t xml:space="preserve">АНАТОЛИЙ ЛОГИНОВ
Anatoly Loginov
</t>
  </si>
  <si>
    <t xml:space="preserve">СЕРЕБРЯНЫЙ КУБОК 
Silver Cup*
</t>
  </si>
  <si>
    <t>РУЛЕВОЙ                   SKIPPER</t>
  </si>
  <si>
    <t xml:space="preserve">СЕРГЕЙ МАСЛОВ
Sergey Maslov
</t>
  </si>
  <si>
    <t xml:space="preserve">ВИКТОР ЛОСЬ
Victor Los
</t>
  </si>
  <si>
    <t xml:space="preserve">КОНСТАНТИН ЕМЕЛЬЯНОВ Konstantin Emelyanov </t>
  </si>
  <si>
    <t xml:space="preserve">ЛЕОНИД АЛТУХОВ
Leonid Altukhov
</t>
  </si>
  <si>
    <t>ДМИТРИЙ ВОХМИНЦЕВ Dmitry Vokhmintsev</t>
  </si>
  <si>
    <t>RUS 6</t>
  </si>
  <si>
    <t>РУСЛАНА ТАРАН Ruslana Taran</t>
  </si>
  <si>
    <t>RUS 32</t>
  </si>
  <si>
    <t>RUS 35</t>
  </si>
  <si>
    <t>ОЛЕГ ХОПЕРСКИЙ        Oleg Khoperskiy</t>
  </si>
  <si>
    <t>-</t>
  </si>
  <si>
    <t>-</t>
  </si>
  <si>
    <t>-</t>
  </si>
  <si>
    <t>МИХАИЛ АПУХТИН Mikhail Apukhtin</t>
  </si>
  <si>
    <t>RUS 32</t>
  </si>
  <si>
    <t xml:space="preserve">АЛЕКСАНДР ШМИД
Alexander Shmid
</t>
  </si>
  <si>
    <t xml:space="preserve">ГЛЕБ СУЛОЕВ
Gleb Suloev
</t>
  </si>
  <si>
    <t xml:space="preserve">ОЛЕГ ЕВДОКИМЕНКО
Oleg Evdokimenko
</t>
  </si>
  <si>
    <t>RUS 32</t>
  </si>
  <si>
    <t>RUS 24</t>
  </si>
  <si>
    <t>RUS 4</t>
  </si>
  <si>
    <t>КОМАНДА                                   TEAM</t>
  </si>
  <si>
    <t xml:space="preserve">РЕЙТИНГ Серебряный Кубок RANKING
Rating Silver Cup
</t>
  </si>
  <si>
    <t>РЕЙТИНГ    Чемпионат России RANKING Russian Championship</t>
  </si>
  <si>
    <t xml:space="preserve">РЕЙТИНГ Банковский Кубок RANKING
Rating Banker's Cup
</t>
  </si>
  <si>
    <t>РЕЙТИНГ    Чемпионат России RANKING           Russian Championship</t>
  </si>
  <si>
    <t xml:space="preserve">РЕЙТИНГОВАЯ РЕГАТА /RANKING REGATTA
</t>
  </si>
  <si>
    <t>РЕЙТИНГ RANKING</t>
  </si>
  <si>
    <t>КОМАНДА        TEAM</t>
  </si>
  <si>
    <t>-</t>
  </si>
  <si>
    <t>RUS 27</t>
  </si>
  <si>
    <t>RUS 98</t>
  </si>
  <si>
    <t>RUS 81</t>
  </si>
  <si>
    <t>RUS 31</t>
  </si>
  <si>
    <t>RUS 35</t>
  </si>
  <si>
    <t>RUS 80</t>
  </si>
  <si>
    <t>RUS 11</t>
  </si>
  <si>
    <t>RUS 47</t>
  </si>
  <si>
    <t>RUS 18</t>
  </si>
  <si>
    <t>RUS 23</t>
  </si>
  <si>
    <t>ИГОРЬ КОПЫЛЬЦОВ  Igor Kopyltsov</t>
  </si>
  <si>
    <t>БОРИС ХАБАРОВ          Boris Khabarov</t>
  </si>
  <si>
    <t>ДМИТРИЙ БЕРЕЗКИН Dmitry Berezkin</t>
  </si>
  <si>
    <t>АНДРЕЙ МАДИСОН Andrey Madison</t>
  </si>
  <si>
    <t>RUS 27</t>
  </si>
  <si>
    <t>RUS 34</t>
  </si>
  <si>
    <t>RUS 76</t>
  </si>
  <si>
    <t>RUS 81</t>
  </si>
  <si>
    <t>RUS 31</t>
  </si>
  <si>
    <t>RUS 35</t>
  </si>
  <si>
    <t>RUS 78</t>
  </si>
  <si>
    <t>RUS 6</t>
  </si>
  <si>
    <t>RUS 51</t>
  </si>
  <si>
    <t>RUS 18</t>
  </si>
  <si>
    <t>RUS 23</t>
  </si>
  <si>
    <t>RUS 17</t>
  </si>
  <si>
    <t>RUS 7</t>
  </si>
  <si>
    <t>RUS 76</t>
  </si>
  <si>
    <t>RUS 44</t>
  </si>
  <si>
    <t>RUS 22</t>
  </si>
  <si>
    <t>занятое место/final position</t>
  </si>
  <si>
    <t xml:space="preserve">  «Привести формулу расчета национального рейтинга, используемую Ассоциацией, в соответствие с правилами расчета международного рейтинга, рекомендованными Международной Ассоциацией яхт класса «Дракон» (IDA).
Установить в качестве рейтинговых соревнований, проводимых Ассоциацией, следующие регаты:
1. Чемпионат России – коэффициент регаты 1,2.
2. Банковский Кубок – коэффициент регаты 1.
3. Серебряный Кубок – коэффициент регаты 1.
Формула расчета рейтинга:
Рейтинг участника = ((число участников регаты + 1 – занятое место) / (число участников) * 100 * коэффициент регаты.»
</t>
  </si>
  <si>
    <t>Согласно решению собрания членов Ассоциации от 20.08.2011 для квалификации по национальному рейтингу применяется правило «2 из 3», то есть двое из трех членов экипажа должны быть гражданами Российской Федерации.</t>
  </si>
  <si>
    <t>RUS 6</t>
  </si>
  <si>
    <t>RUS 51</t>
  </si>
  <si>
    <t>RUS  34</t>
  </si>
  <si>
    <t>RUS 32</t>
  </si>
  <si>
    <t>RUS 80</t>
  </si>
  <si>
    <t>RUS 76</t>
  </si>
  <si>
    <t>RUS 11</t>
  </si>
  <si>
    <t>RUS 44</t>
  </si>
  <si>
    <t>RUS 78</t>
  </si>
  <si>
    <t>RUS 47</t>
  </si>
  <si>
    <t>RUS 22</t>
  </si>
  <si>
    <t>RUS 98</t>
  </si>
  <si>
    <t>RUS 7</t>
  </si>
  <si>
    <t>RUS 16</t>
  </si>
  <si>
    <t>RUS 17</t>
  </si>
  <si>
    <t xml:space="preserve">ОЛЕГ КОБЕЛЕВ
Oleg Kobelev
</t>
  </si>
  <si>
    <t>ЛЕОНИД КЛЕПИКОВ Leonid Klepikov</t>
  </si>
  <si>
    <t>ИГОРЬ СКАЛИН             Igor Skalin</t>
  </si>
  <si>
    <t xml:space="preserve">БАНКОВСКИЙ КУБОК
Banker’s Cup
</t>
  </si>
  <si>
    <t>-</t>
  </si>
  <si>
    <t>РОССИЙСКАЯ АССОЦИАЦИЯ ЯХТ КЛАССА «ДРАКОН».  RUSSIAN DRAGON ASSOCIATION</t>
  </si>
  <si>
    <t xml:space="preserve">ЧЕМПИОНАТ РОССИИ
Russian Championship
</t>
  </si>
  <si>
    <t>АНДРЕЙ КИРИЛЮК Andrey Kirilyuk</t>
  </si>
  <si>
    <t xml:space="preserve">ВАСИЛИЙ СЕНАТОРОВ
Vasilz Senatorov
</t>
  </si>
  <si>
    <t xml:space="preserve">ДМИТРИЙ САМОХИН
Dmitry Samokhin
</t>
  </si>
  <si>
    <t xml:space="preserve">ИГОРЬ ГОЙХБЕРГ
Igor Goihberg
</t>
  </si>
  <si>
    <t xml:space="preserve">МИХАИЛ СЕНАТОРОВ
Mikhail Senatorov
</t>
  </si>
  <si>
    <t xml:space="preserve">ВИКТОР ФОГЕЛЬСОН
Victor Fogelson
</t>
  </si>
  <si>
    <t xml:space="preserve">ВЛАДИМИР МАКАРОН
Vladimir Makaron
</t>
  </si>
  <si>
    <t xml:space="preserve">СЕРГЕЙ ЯЗИКОВ
Sergey Yazikov
</t>
  </si>
</sst>
</file>

<file path=xl/styles.xml><?xml version="1.0" encoding="utf-8"?>
<styleSheet xmlns="http://schemas.openxmlformats.org/spreadsheetml/2006/main">
  <numFmts count="13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Times New Roman"/>
      <family val="0"/>
    </font>
    <font>
      <b/>
      <sz val="12"/>
      <color indexed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8"/>
      <name val="Times New Roman"/>
      <family val="1"/>
    </font>
    <font>
      <b/>
      <sz val="10"/>
      <color indexed="10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4"/>
      <color indexed="18"/>
      <name val="Times New Roman"/>
      <family val="0"/>
    </font>
    <font>
      <b/>
      <sz val="14"/>
      <name val="Verdana"/>
      <family val="0"/>
    </font>
    <font>
      <b/>
      <sz val="11.5"/>
      <color indexed="8"/>
      <name val="Times New Roman"/>
      <family val="0"/>
    </font>
    <font>
      <sz val="18"/>
      <name val="Verdana"/>
      <family val="0"/>
    </font>
    <font>
      <b/>
      <sz val="18"/>
      <name val="Verdana"/>
      <family val="0"/>
    </font>
    <font>
      <b/>
      <sz val="18"/>
      <color indexed="18"/>
      <name val="Times New Roman"/>
      <family val="0"/>
    </font>
    <font>
      <b/>
      <sz val="18"/>
      <color indexed="10"/>
      <name val="Verdana"/>
      <family val="0"/>
    </font>
    <font>
      <b/>
      <sz val="18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7" fontId="0" fillId="2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167" fontId="0" fillId="2" borderId="13" xfId="0" applyNumberFormat="1" applyFont="1" applyFill="1" applyBorder="1" applyAlignment="1">
      <alignment horizontal="center" vertical="center"/>
    </xf>
    <xf numFmtId="167" fontId="0" fillId="0" borderId="13" xfId="0" applyNumberFormat="1" applyFont="1" applyFill="1" applyBorder="1" applyAlignment="1">
      <alignment horizontal="center" vertical="center"/>
    </xf>
    <xf numFmtId="167" fontId="0" fillId="2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7" fontId="0" fillId="0" borderId="1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67" fontId="0" fillId="3" borderId="13" xfId="0" applyNumberFormat="1" applyFont="1" applyFill="1" applyBorder="1" applyAlignment="1">
      <alignment horizontal="center" vertical="center"/>
    </xf>
    <xf numFmtId="167" fontId="0" fillId="3" borderId="14" xfId="0" applyNumberFormat="1" applyFont="1" applyFill="1" applyBorder="1" applyAlignment="1">
      <alignment horizontal="center" vertical="center"/>
    </xf>
    <xf numFmtId="167" fontId="10" fillId="3" borderId="1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7" fontId="10" fillId="2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7" fontId="0" fillId="4" borderId="13" xfId="0" applyNumberFormat="1" applyFont="1" applyFill="1" applyBorder="1" applyAlignment="1">
      <alignment horizontal="center" vertical="center"/>
    </xf>
    <xf numFmtId="167" fontId="0" fillId="4" borderId="14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167" fontId="0" fillId="3" borderId="13" xfId="0" applyNumberFormat="1" applyFont="1" applyFill="1" applyBorder="1" applyAlignment="1">
      <alignment horizontal="center" vertical="center" wrapText="1"/>
    </xf>
    <xf numFmtId="167" fontId="1" fillId="3" borderId="14" xfId="0" applyNumberFormat="1" applyFont="1" applyFill="1" applyBorder="1" applyAlignment="1">
      <alignment horizontal="center" vertical="center" wrapText="1"/>
    </xf>
    <xf numFmtId="167" fontId="10" fillId="3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7" fontId="0" fillId="4" borderId="13" xfId="0" applyNumberFormat="1" applyFont="1" applyFill="1" applyBorder="1" applyAlignment="1">
      <alignment horizontal="center" vertical="center" wrapText="1"/>
    </xf>
    <xf numFmtId="167" fontId="1" fillId="4" borderId="11" xfId="0" applyNumberFormat="1" applyFont="1" applyFill="1" applyBorder="1" applyAlignment="1">
      <alignment horizontal="center" vertical="center" wrapText="1"/>
    </xf>
    <xf numFmtId="167" fontId="10" fillId="4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tabSelected="1" zoomScale="75" zoomScaleNormal="75" workbookViewId="0" topLeftCell="A2">
      <pane ySplit="11" topLeftCell="BM13" activePane="bottomLeft" state="frozen"/>
      <selection pane="topLeft" activeCell="A2" sqref="A2"/>
      <selection pane="bottomLeft" activeCell="B4" sqref="B4"/>
    </sheetView>
  </sheetViews>
  <sheetFormatPr defaultColWidth="11.00390625" defaultRowHeight="12.75"/>
  <cols>
    <col min="2" max="2" width="10.75390625" style="16" customWidth="1"/>
    <col min="3" max="3" width="21.375" style="4" customWidth="1"/>
    <col min="4" max="4" width="15.875" style="6" customWidth="1"/>
    <col min="5" max="5" width="19.75390625" style="1" customWidth="1"/>
    <col min="6" max="6" width="18.375" style="1" customWidth="1"/>
    <col min="7" max="7" width="18.625" style="1" customWidth="1"/>
    <col min="8" max="8" width="15.00390625" style="8" customWidth="1"/>
    <col min="9" max="10" width="15.875" style="6" customWidth="1"/>
    <col min="11" max="11" width="15.625" style="7" customWidth="1"/>
  </cols>
  <sheetData>
    <row r="2" spans="2:11" s="9" customFormat="1" ht="18">
      <c r="B2" s="15"/>
      <c r="C2" s="81" t="s">
        <v>121</v>
      </c>
      <c r="D2" s="81"/>
      <c r="E2" s="82"/>
      <c r="F2" s="82"/>
      <c r="G2" s="82"/>
      <c r="H2" s="82"/>
      <c r="I2" s="82"/>
      <c r="J2" s="82"/>
      <c r="K2" s="82"/>
    </row>
    <row r="3" ht="12.75">
      <c r="C3" s="5"/>
    </row>
    <row r="4" spans="3:11" ht="15">
      <c r="C4" s="83" t="s">
        <v>23</v>
      </c>
      <c r="D4" s="83"/>
      <c r="E4" s="84"/>
      <c r="F4" s="84"/>
      <c r="G4" s="84"/>
      <c r="H4" s="84"/>
      <c r="I4" s="84"/>
      <c r="J4" s="84"/>
      <c r="K4" s="84"/>
    </row>
    <row r="5" ht="12.75">
      <c r="C5" s="5"/>
    </row>
    <row r="6" ht="13.5" thickBot="1">
      <c r="C6" s="5"/>
    </row>
    <row r="7" spans="2:11" ht="37.5" customHeight="1">
      <c r="B7" s="64" t="s">
        <v>65</v>
      </c>
      <c r="C7" s="88" t="s">
        <v>37</v>
      </c>
      <c r="D7" s="78" t="s">
        <v>66</v>
      </c>
      <c r="E7" s="85" t="s">
        <v>64</v>
      </c>
      <c r="F7" s="86"/>
      <c r="G7" s="87"/>
      <c r="H7" s="75" t="s">
        <v>62</v>
      </c>
      <c r="I7" s="75" t="s">
        <v>60</v>
      </c>
      <c r="J7" s="75" t="s">
        <v>61</v>
      </c>
      <c r="K7" s="91" t="s">
        <v>24</v>
      </c>
    </row>
    <row r="8" spans="2:11" ht="39">
      <c r="B8" s="65"/>
      <c r="C8" s="89"/>
      <c r="D8" s="79"/>
      <c r="E8" s="10" t="s">
        <v>119</v>
      </c>
      <c r="F8" s="10" t="s">
        <v>36</v>
      </c>
      <c r="G8" s="13" t="s">
        <v>122</v>
      </c>
      <c r="H8" s="76"/>
      <c r="I8" s="76"/>
      <c r="J8" s="76"/>
      <c r="K8" s="92"/>
    </row>
    <row r="9" spans="2:11" ht="12.75" customHeight="1">
      <c r="B9" s="65"/>
      <c r="C9" s="89"/>
      <c r="D9" s="79"/>
      <c r="E9" s="69" t="s">
        <v>25</v>
      </c>
      <c r="F9" s="70"/>
      <c r="G9" s="70"/>
      <c r="H9" s="76"/>
      <c r="I9" s="76"/>
      <c r="J9" s="76"/>
      <c r="K9" s="92"/>
    </row>
    <row r="10" spans="2:11" ht="24.75" customHeight="1">
      <c r="B10" s="65"/>
      <c r="C10" s="89"/>
      <c r="D10" s="79"/>
      <c r="E10" s="17">
        <v>7</v>
      </c>
      <c r="F10" s="11">
        <v>11</v>
      </c>
      <c r="G10" s="14">
        <v>20</v>
      </c>
      <c r="H10" s="76"/>
      <c r="I10" s="76"/>
      <c r="J10" s="76"/>
      <c r="K10" s="92"/>
    </row>
    <row r="11" spans="2:11" ht="21" customHeight="1">
      <c r="B11" s="65"/>
      <c r="C11" s="89"/>
      <c r="D11" s="79"/>
      <c r="E11" s="71" t="s">
        <v>98</v>
      </c>
      <c r="F11" s="72"/>
      <c r="G11" s="72"/>
      <c r="H11" s="76"/>
      <c r="I11" s="76"/>
      <c r="J11" s="76"/>
      <c r="K11" s="92"/>
    </row>
    <row r="12" spans="2:11" ht="10.5" customHeight="1" thickBot="1">
      <c r="B12" s="66"/>
      <c r="C12" s="90"/>
      <c r="D12" s="80"/>
      <c r="E12" s="73"/>
      <c r="F12" s="74"/>
      <c r="G12" s="74"/>
      <c r="H12" s="77"/>
      <c r="I12" s="77"/>
      <c r="J12" s="77"/>
      <c r="K12" s="93"/>
    </row>
    <row r="13" spans="2:11" s="21" customFormat="1" ht="42.75" customHeight="1" thickBot="1">
      <c r="B13" s="112">
        <v>1</v>
      </c>
      <c r="C13" s="113" t="s">
        <v>42</v>
      </c>
      <c r="D13" s="113" t="s">
        <v>43</v>
      </c>
      <c r="E13" s="114">
        <v>2</v>
      </c>
      <c r="F13" s="114">
        <v>4</v>
      </c>
      <c r="G13" s="115">
        <v>10</v>
      </c>
      <c r="H13" s="116">
        <f>($E$10+1-E13)/$E$10*100*1</f>
        <v>85.71428571428571</v>
      </c>
      <c r="I13" s="117">
        <f>($F$10+1-F13)/$F$10*100*1</f>
        <v>72.72727272727273</v>
      </c>
      <c r="J13" s="117">
        <f>($G$10+1-G13)/$G$10*100*1.2</f>
        <v>66</v>
      </c>
      <c r="K13" s="118">
        <f>SUM(H13:J13)</f>
        <v>224.44155844155844</v>
      </c>
    </row>
    <row r="14" spans="2:11" s="21" customFormat="1" ht="42.75" customHeight="1" thickBot="1">
      <c r="B14" s="20">
        <v>2</v>
      </c>
      <c r="C14" s="119" t="s">
        <v>125</v>
      </c>
      <c r="D14" s="119" t="s">
        <v>84</v>
      </c>
      <c r="E14" s="120" t="s">
        <v>120</v>
      </c>
      <c r="F14" s="120">
        <v>3</v>
      </c>
      <c r="G14" s="121">
        <v>3</v>
      </c>
      <c r="H14" s="61">
        <v>0</v>
      </c>
      <c r="I14" s="63">
        <f>($F$10+1-F14)/$F$10*100*1</f>
        <v>81.81818181818183</v>
      </c>
      <c r="J14" s="63">
        <f>($G$10+1-G14)/$G$10*100*1.2</f>
        <v>108</v>
      </c>
      <c r="K14" s="122">
        <f>SUM(H14:J14)</f>
        <v>189.8181818181818</v>
      </c>
    </row>
    <row r="15" spans="2:11" s="21" customFormat="1" ht="42.75" customHeight="1" thickBot="1">
      <c r="B15" s="123">
        <v>3</v>
      </c>
      <c r="C15" s="124" t="s">
        <v>124</v>
      </c>
      <c r="D15" s="124" t="s">
        <v>83</v>
      </c>
      <c r="E15" s="125">
        <v>3</v>
      </c>
      <c r="F15" s="125" t="s">
        <v>120</v>
      </c>
      <c r="G15" s="126">
        <v>2</v>
      </c>
      <c r="H15" s="127">
        <f>($E$10+1-E15)/$E$10*100*1</f>
        <v>71.42857142857143</v>
      </c>
      <c r="I15" s="128">
        <v>0</v>
      </c>
      <c r="J15" s="128">
        <f>($G$10+1-G15)/$G$10*100*1.2</f>
        <v>114</v>
      </c>
      <c r="K15" s="129">
        <f>SUM(H15:J15)</f>
        <v>185.42857142857144</v>
      </c>
    </row>
    <row r="16" spans="2:11" s="21" customFormat="1" ht="42.75" customHeight="1" thickBot="1">
      <c r="B16" s="22">
        <v>4</v>
      </c>
      <c r="C16" s="23" t="s">
        <v>127</v>
      </c>
      <c r="D16" s="23" t="s">
        <v>86</v>
      </c>
      <c r="E16" s="56">
        <v>1</v>
      </c>
      <c r="F16" s="56" t="s">
        <v>120</v>
      </c>
      <c r="G16" s="58">
        <v>8</v>
      </c>
      <c r="H16" s="62">
        <f>($E$10+1-E16)/$E$10*100*1</f>
        <v>100</v>
      </c>
      <c r="I16" s="108">
        <v>0</v>
      </c>
      <c r="J16" s="108">
        <f>($G$10+1-G16)/$G$10*100*1.2</f>
        <v>78</v>
      </c>
      <c r="K16" s="59">
        <f>SUM(H16:J16)</f>
        <v>178</v>
      </c>
    </row>
    <row r="17" spans="2:11" s="21" customFormat="1" ht="42.75" customHeight="1" thickBot="1">
      <c r="B17" s="22">
        <v>5</v>
      </c>
      <c r="C17" s="23" t="s">
        <v>35</v>
      </c>
      <c r="D17" s="23" t="s">
        <v>82</v>
      </c>
      <c r="E17" s="56" t="s">
        <v>120</v>
      </c>
      <c r="F17" s="56">
        <v>6</v>
      </c>
      <c r="G17" s="58">
        <v>1</v>
      </c>
      <c r="H17" s="62">
        <v>0</v>
      </c>
      <c r="I17" s="108">
        <f>($F$10+1-F17)/$F$10*100*1</f>
        <v>54.54545454545454</v>
      </c>
      <c r="J17" s="108">
        <f>($G$10+1-G17)/$G$10*100*1.2</f>
        <v>120</v>
      </c>
      <c r="K17" s="59">
        <f>SUM(H17:J17)</f>
        <v>174.54545454545453</v>
      </c>
    </row>
    <row r="18" spans="2:11" s="21" customFormat="1" ht="42.75" customHeight="1" thickBot="1">
      <c r="B18" s="22">
        <v>6</v>
      </c>
      <c r="C18" s="23" t="s">
        <v>117</v>
      </c>
      <c r="D18" s="23" t="s">
        <v>85</v>
      </c>
      <c r="E18" s="56">
        <v>6</v>
      </c>
      <c r="F18" s="56">
        <v>8</v>
      </c>
      <c r="G18" s="58">
        <v>9</v>
      </c>
      <c r="H18" s="62">
        <f>($E$10+1-E18)/$E$10*100*1</f>
        <v>28.57142857142857</v>
      </c>
      <c r="I18" s="108">
        <f>($F$10+1-F18)/$F$10*100*1</f>
        <v>36.36363636363637</v>
      </c>
      <c r="J18" s="108">
        <f>($G$10+1-G18)/$G$10*100*1.2</f>
        <v>72</v>
      </c>
      <c r="K18" s="59">
        <f>SUM(H18:J18)</f>
        <v>136.93506493506493</v>
      </c>
    </row>
    <row r="19" spans="2:11" s="21" customFormat="1" ht="42.75" customHeight="1" thickBot="1">
      <c r="B19" s="22">
        <v>7</v>
      </c>
      <c r="C19" s="23" t="s">
        <v>47</v>
      </c>
      <c r="D19" s="23" t="s">
        <v>46</v>
      </c>
      <c r="E19" s="56">
        <v>5</v>
      </c>
      <c r="F19" s="56">
        <v>2</v>
      </c>
      <c r="G19" s="58" t="s">
        <v>120</v>
      </c>
      <c r="H19" s="62">
        <f>($E$10+1-E19)/$E$10*100*1</f>
        <v>42.857142857142854</v>
      </c>
      <c r="I19" s="108">
        <f>($F$10+1-F19)/$F$10*100*1</f>
        <v>90.9090909090909</v>
      </c>
      <c r="J19" s="108">
        <v>0</v>
      </c>
      <c r="K19" s="59">
        <f>SUM(H19:J19)</f>
        <v>133.76623376623377</v>
      </c>
    </row>
    <row r="20" spans="2:11" s="21" customFormat="1" ht="42.75" customHeight="1" thickBot="1">
      <c r="B20" s="22">
        <v>8</v>
      </c>
      <c r="C20" s="23" t="s">
        <v>126</v>
      </c>
      <c r="D20" s="23" t="s">
        <v>69</v>
      </c>
      <c r="E20" s="26" t="s">
        <v>50</v>
      </c>
      <c r="F20" s="26" t="s">
        <v>120</v>
      </c>
      <c r="G20" s="25">
        <v>4</v>
      </c>
      <c r="H20" s="62">
        <v>0</v>
      </c>
      <c r="I20" s="108">
        <v>0</v>
      </c>
      <c r="J20" s="108">
        <f>($G$10+1-G20)/$G$10*100*1.2</f>
        <v>102</v>
      </c>
      <c r="K20" s="59">
        <f>SUM(H20:J20)</f>
        <v>102</v>
      </c>
    </row>
    <row r="21" spans="2:11" s="21" customFormat="1" ht="42.75" customHeight="1" thickBot="1">
      <c r="B21" s="22">
        <v>9</v>
      </c>
      <c r="C21" s="23" t="s">
        <v>51</v>
      </c>
      <c r="D21" s="23" t="s">
        <v>52</v>
      </c>
      <c r="E21" s="26" t="s">
        <v>120</v>
      </c>
      <c r="F21" s="26">
        <v>1</v>
      </c>
      <c r="G21" s="25" t="s">
        <v>120</v>
      </c>
      <c r="H21" s="62">
        <v>0</v>
      </c>
      <c r="I21" s="108">
        <f>($F$10+1-F21)/$F$10*100*1</f>
        <v>100</v>
      </c>
      <c r="J21" s="108">
        <v>0</v>
      </c>
      <c r="K21" s="59">
        <f>SUM(H21:J21)</f>
        <v>100</v>
      </c>
    </row>
    <row r="22" spans="2:11" s="21" customFormat="1" ht="42.75" customHeight="1" thickBot="1">
      <c r="B22" s="22">
        <v>10</v>
      </c>
      <c r="C22" s="23" t="s">
        <v>128</v>
      </c>
      <c r="D22" s="23" t="s">
        <v>87</v>
      </c>
      <c r="E22" s="55" t="s">
        <v>120</v>
      </c>
      <c r="F22" s="26" t="s">
        <v>8</v>
      </c>
      <c r="G22" s="25">
        <v>5</v>
      </c>
      <c r="H22" s="62">
        <v>0</v>
      </c>
      <c r="I22" s="108">
        <v>0</v>
      </c>
      <c r="J22" s="108">
        <f>($G$10+1-G22)/$G$10*100*1.2</f>
        <v>96</v>
      </c>
      <c r="K22" s="59">
        <f>SUM(H22:J22)</f>
        <v>96</v>
      </c>
    </row>
    <row r="23" spans="2:11" s="21" customFormat="1" ht="42.75" customHeight="1" thickBot="1">
      <c r="B23" s="22">
        <v>11</v>
      </c>
      <c r="C23" s="23" t="s">
        <v>55</v>
      </c>
      <c r="D23" s="23" t="s">
        <v>75</v>
      </c>
      <c r="E23" s="26" t="s">
        <v>120</v>
      </c>
      <c r="F23" s="26" t="s">
        <v>120</v>
      </c>
      <c r="G23" s="25">
        <v>6</v>
      </c>
      <c r="H23" s="62">
        <v>0</v>
      </c>
      <c r="I23" s="108">
        <v>0</v>
      </c>
      <c r="J23" s="108">
        <f>($G$10+1-G23)/$G$10*100*1.2</f>
        <v>90</v>
      </c>
      <c r="K23" s="59">
        <f>SUM(H23:J23)</f>
        <v>90</v>
      </c>
    </row>
    <row r="24" spans="2:11" s="21" customFormat="1" ht="42.75" customHeight="1" thickBot="1">
      <c r="B24" s="22">
        <v>12</v>
      </c>
      <c r="C24" s="23" t="s">
        <v>54</v>
      </c>
      <c r="D24" s="23" t="s">
        <v>74</v>
      </c>
      <c r="E24" s="56">
        <v>7</v>
      </c>
      <c r="F24" s="56">
        <v>7</v>
      </c>
      <c r="G24" s="58">
        <v>16</v>
      </c>
      <c r="H24" s="62">
        <f>($E$10+1-E24)/$E$10*100*1</f>
        <v>14.285714285714285</v>
      </c>
      <c r="I24" s="108">
        <f>($F$10+1-F24)/$F$10*100*1</f>
        <v>45.45454545454545</v>
      </c>
      <c r="J24" s="108">
        <f>($G$10+1-G24)/$G$10*100*1.2</f>
        <v>30</v>
      </c>
      <c r="K24" s="59">
        <f>SUM(H24:J24)</f>
        <v>89.74025974025975</v>
      </c>
    </row>
    <row r="25" spans="2:11" s="21" customFormat="1" ht="42.75" customHeight="1" thickBot="1">
      <c r="B25" s="22">
        <v>13</v>
      </c>
      <c r="C25" s="23" t="s">
        <v>41</v>
      </c>
      <c r="D25" s="23" t="s">
        <v>56</v>
      </c>
      <c r="E25" s="26" t="s">
        <v>120</v>
      </c>
      <c r="F25" s="26" t="s">
        <v>10</v>
      </c>
      <c r="G25" s="25">
        <v>7</v>
      </c>
      <c r="H25" s="62">
        <v>0</v>
      </c>
      <c r="I25" s="108">
        <v>0</v>
      </c>
      <c r="J25" s="108">
        <f>($G$10+1-G25)/$G$10*100*1.2</f>
        <v>84</v>
      </c>
      <c r="K25" s="59">
        <f>SUM(H25:J25)</f>
        <v>84</v>
      </c>
    </row>
    <row r="26" spans="2:11" s="21" customFormat="1" ht="42.75" customHeight="1" thickBot="1">
      <c r="B26" s="22">
        <v>14</v>
      </c>
      <c r="C26" s="109" t="s">
        <v>0</v>
      </c>
      <c r="D26" s="23" t="s">
        <v>1</v>
      </c>
      <c r="E26" s="26" t="s">
        <v>120</v>
      </c>
      <c r="F26" s="26">
        <v>5</v>
      </c>
      <c r="G26" s="25" t="s">
        <v>120</v>
      </c>
      <c r="H26" s="62">
        <v>0</v>
      </c>
      <c r="I26" s="108">
        <f>($F$10+1-F26)/$F$10*100*1</f>
        <v>63.63636363636363</v>
      </c>
      <c r="J26" s="108">
        <v>0</v>
      </c>
      <c r="K26" s="59">
        <f>SUM(H26:J26)</f>
        <v>63.63636363636363</v>
      </c>
    </row>
    <row r="27" spans="2:11" s="21" customFormat="1" ht="42.75" customHeight="1" thickBot="1">
      <c r="B27" s="22">
        <v>15</v>
      </c>
      <c r="C27" s="23" t="s">
        <v>44</v>
      </c>
      <c r="D27" s="23" t="s">
        <v>45</v>
      </c>
      <c r="E27" s="26">
        <v>4</v>
      </c>
      <c r="F27" s="26" t="s">
        <v>120</v>
      </c>
      <c r="G27" s="25" t="s">
        <v>120</v>
      </c>
      <c r="H27" s="62">
        <f>($E$10+1-E27)/$E$10*100*1</f>
        <v>57.14285714285714</v>
      </c>
      <c r="I27" s="108">
        <v>0</v>
      </c>
      <c r="J27" s="108">
        <v>0</v>
      </c>
      <c r="K27" s="59">
        <f>SUM(H27:J27)</f>
        <v>57.14285714285714</v>
      </c>
    </row>
    <row r="28" spans="2:11" s="21" customFormat="1" ht="42.75" customHeight="1" thickBot="1">
      <c r="B28" s="22">
        <v>16</v>
      </c>
      <c r="C28" s="23" t="s">
        <v>39</v>
      </c>
      <c r="D28" s="23" t="s">
        <v>97</v>
      </c>
      <c r="E28" s="26" t="s">
        <v>49</v>
      </c>
      <c r="F28" s="26" t="s">
        <v>11</v>
      </c>
      <c r="G28" s="25">
        <v>12</v>
      </c>
      <c r="H28" s="62">
        <v>0</v>
      </c>
      <c r="I28" s="108">
        <v>0</v>
      </c>
      <c r="J28" s="108">
        <f>($G$10+1-G28)/$G$10*100*1.2</f>
        <v>54</v>
      </c>
      <c r="K28" s="59">
        <f>SUM(H28:J28)</f>
        <v>54</v>
      </c>
    </row>
    <row r="29" spans="2:11" s="21" customFormat="1" ht="42.75" customHeight="1" thickBot="1">
      <c r="B29" s="22">
        <v>17</v>
      </c>
      <c r="C29" s="23" t="s">
        <v>130</v>
      </c>
      <c r="D29" s="23" t="s">
        <v>88</v>
      </c>
      <c r="E29" s="56" t="s">
        <v>120</v>
      </c>
      <c r="F29" s="56" t="s">
        <v>120</v>
      </c>
      <c r="G29" s="25">
        <v>13</v>
      </c>
      <c r="H29" s="62">
        <v>0</v>
      </c>
      <c r="I29" s="108">
        <v>0</v>
      </c>
      <c r="J29" s="108">
        <f>($G$10+1-G29)/$G$10*100*1.2</f>
        <v>48</v>
      </c>
      <c r="K29" s="59">
        <f>SUM(H29:J29)</f>
        <v>48</v>
      </c>
    </row>
    <row r="30" spans="2:11" s="21" customFormat="1" ht="42.75" customHeight="1" thickBot="1">
      <c r="B30" s="22">
        <v>18</v>
      </c>
      <c r="C30" s="23" t="s">
        <v>79</v>
      </c>
      <c r="D30" s="23" t="s">
        <v>14</v>
      </c>
      <c r="E30" s="26" t="s">
        <v>120</v>
      </c>
      <c r="F30" s="26" t="s">
        <v>120</v>
      </c>
      <c r="G30" s="25">
        <v>14</v>
      </c>
      <c r="H30" s="62">
        <v>0</v>
      </c>
      <c r="I30" s="108">
        <v>0</v>
      </c>
      <c r="J30" s="108">
        <f>($G$10+1-G30)/$G$10*100*1.2</f>
        <v>42</v>
      </c>
      <c r="K30" s="59">
        <f>SUM(H30:J30)</f>
        <v>42</v>
      </c>
    </row>
    <row r="31" spans="2:11" s="21" customFormat="1" ht="42.75" customHeight="1" thickBot="1">
      <c r="B31" s="22">
        <v>19</v>
      </c>
      <c r="C31" s="23" t="s">
        <v>34</v>
      </c>
      <c r="D31" s="23" t="s">
        <v>16</v>
      </c>
      <c r="E31" s="26" t="s">
        <v>120</v>
      </c>
      <c r="F31" s="26" t="s">
        <v>120</v>
      </c>
      <c r="G31" s="25">
        <v>15</v>
      </c>
      <c r="H31" s="62">
        <v>0</v>
      </c>
      <c r="I31" s="108">
        <v>0</v>
      </c>
      <c r="J31" s="108">
        <f>($G$10+1-G31)/$G$10*100*1.2</f>
        <v>36</v>
      </c>
      <c r="K31" s="59">
        <f>SUM(H31:J31)</f>
        <v>36</v>
      </c>
    </row>
    <row r="32" spans="2:11" s="21" customFormat="1" ht="42.75" customHeight="1" thickBot="1">
      <c r="B32" s="22">
        <v>20</v>
      </c>
      <c r="C32" s="23" t="s">
        <v>38</v>
      </c>
      <c r="D32" s="23" t="s">
        <v>2</v>
      </c>
      <c r="E32" s="26" t="s">
        <v>48</v>
      </c>
      <c r="F32" s="26">
        <v>9</v>
      </c>
      <c r="G32" s="25" t="s">
        <v>120</v>
      </c>
      <c r="H32" s="62">
        <v>0</v>
      </c>
      <c r="I32" s="108">
        <f>($F$10+1-F32)/$F$10*100*1</f>
        <v>27.27272727272727</v>
      </c>
      <c r="J32" s="108">
        <v>0</v>
      </c>
      <c r="K32" s="59">
        <f>SUM(H32:J32)</f>
        <v>27.27272727272727</v>
      </c>
    </row>
    <row r="33" spans="2:11" s="21" customFormat="1" ht="42.75" customHeight="1" thickBot="1">
      <c r="B33" s="22">
        <v>21</v>
      </c>
      <c r="C33" s="23" t="s">
        <v>32</v>
      </c>
      <c r="D33" s="23" t="s">
        <v>91</v>
      </c>
      <c r="E33" s="56" t="s">
        <v>120</v>
      </c>
      <c r="F33" s="24" t="s">
        <v>120</v>
      </c>
      <c r="G33" s="25">
        <v>17</v>
      </c>
      <c r="H33" s="62">
        <v>0</v>
      </c>
      <c r="I33" s="108">
        <v>0</v>
      </c>
      <c r="J33" s="108">
        <f>($G$10+1-G33)/$G$10*100*1.2</f>
        <v>24</v>
      </c>
      <c r="K33" s="59">
        <f>SUM(H33:J33)</f>
        <v>24</v>
      </c>
    </row>
    <row r="34" spans="2:11" s="21" customFormat="1" ht="42.75" customHeight="1" thickBot="1">
      <c r="B34" s="22">
        <v>22</v>
      </c>
      <c r="C34" s="23" t="s">
        <v>5</v>
      </c>
      <c r="D34" s="23" t="s">
        <v>3</v>
      </c>
      <c r="E34" s="26" t="s">
        <v>120</v>
      </c>
      <c r="F34" s="26">
        <v>10</v>
      </c>
      <c r="G34" s="25" t="s">
        <v>20</v>
      </c>
      <c r="H34" s="62">
        <v>0</v>
      </c>
      <c r="I34" s="108">
        <f>($F$10+1-F34)/$F$10*100*1</f>
        <v>18.181818181818183</v>
      </c>
      <c r="J34" s="108">
        <v>0</v>
      </c>
      <c r="K34" s="59">
        <f>SUM(H34:J34)</f>
        <v>18.181818181818183</v>
      </c>
    </row>
    <row r="35" spans="2:11" s="21" customFormat="1" ht="42.75" customHeight="1" thickBot="1">
      <c r="B35" s="22">
        <v>23</v>
      </c>
      <c r="C35" s="23" t="s">
        <v>81</v>
      </c>
      <c r="D35" s="23" t="s">
        <v>94</v>
      </c>
      <c r="E35" s="26" t="s">
        <v>120</v>
      </c>
      <c r="F35" s="26" t="s">
        <v>50</v>
      </c>
      <c r="G35" s="25">
        <v>18</v>
      </c>
      <c r="H35" s="62">
        <v>0</v>
      </c>
      <c r="I35" s="108">
        <v>0</v>
      </c>
      <c r="J35" s="108">
        <f>($G$10+1-G35)/$G$10*100*1.2</f>
        <v>18</v>
      </c>
      <c r="K35" s="59">
        <f>SUM(H35:J35)</f>
        <v>18</v>
      </c>
    </row>
    <row r="36" spans="2:11" s="21" customFormat="1" ht="42.75" customHeight="1" thickBot="1">
      <c r="B36" s="22">
        <v>24</v>
      </c>
      <c r="C36" s="23" t="s">
        <v>78</v>
      </c>
      <c r="D36" s="23" t="s">
        <v>93</v>
      </c>
      <c r="E36" s="26" t="s">
        <v>120</v>
      </c>
      <c r="F36" s="26" t="s">
        <v>120</v>
      </c>
      <c r="G36" s="25">
        <v>19</v>
      </c>
      <c r="H36" s="62">
        <v>0</v>
      </c>
      <c r="I36" s="108">
        <v>0</v>
      </c>
      <c r="J36" s="108">
        <f>($G$10+1-G36)/$G$10*100*1.2</f>
        <v>12</v>
      </c>
      <c r="K36" s="59">
        <f>SUM(H36:J36)</f>
        <v>12</v>
      </c>
    </row>
    <row r="37" spans="2:11" s="21" customFormat="1" ht="42.75" customHeight="1" thickBot="1">
      <c r="B37" s="22">
        <v>25</v>
      </c>
      <c r="C37" s="23" t="s">
        <v>6</v>
      </c>
      <c r="D37" s="23" t="s">
        <v>7</v>
      </c>
      <c r="E37" s="26" t="s">
        <v>48</v>
      </c>
      <c r="F37" s="26">
        <v>11</v>
      </c>
      <c r="G37" s="25" t="s">
        <v>120</v>
      </c>
      <c r="H37" s="62">
        <v>0</v>
      </c>
      <c r="I37" s="108">
        <f>($F$10+1-F37)/$F$10*100*1</f>
        <v>9.090909090909092</v>
      </c>
      <c r="J37" s="108">
        <v>0</v>
      </c>
      <c r="K37" s="59">
        <f>SUM(H37:J37)</f>
        <v>9.090909090909092</v>
      </c>
    </row>
    <row r="38" spans="2:11" s="21" customFormat="1" ht="42.75" customHeight="1" thickBot="1">
      <c r="B38" s="22">
        <v>26</v>
      </c>
      <c r="C38" s="23" t="s">
        <v>18</v>
      </c>
      <c r="D38" s="23" t="s">
        <v>17</v>
      </c>
      <c r="E38" s="26" t="s">
        <v>120</v>
      </c>
      <c r="F38" s="26" t="s">
        <v>120</v>
      </c>
      <c r="G38" s="25">
        <v>20</v>
      </c>
      <c r="H38" s="62">
        <v>0</v>
      </c>
      <c r="I38" s="108" t="s">
        <v>120</v>
      </c>
      <c r="J38" s="108">
        <f>($G$10+1-G38)/$G$10*100*1.2</f>
        <v>6</v>
      </c>
      <c r="K38" s="59">
        <f>SUM(H38:J38)</f>
        <v>6</v>
      </c>
    </row>
    <row r="39" spans="2:11" s="21" customFormat="1" ht="42.75" customHeight="1" thickBot="1">
      <c r="B39" s="22">
        <v>27</v>
      </c>
      <c r="C39" s="23" t="s">
        <v>53</v>
      </c>
      <c r="D39" s="23" t="s">
        <v>89</v>
      </c>
      <c r="E39" s="26" t="s">
        <v>120</v>
      </c>
      <c r="F39" s="26" t="s">
        <v>120</v>
      </c>
      <c r="G39" s="25" t="s">
        <v>120</v>
      </c>
      <c r="H39" s="62">
        <v>0</v>
      </c>
      <c r="I39" s="108">
        <v>0</v>
      </c>
      <c r="J39" s="108">
        <v>0</v>
      </c>
      <c r="K39" s="59">
        <f>SUM(H39:J39)</f>
        <v>0</v>
      </c>
    </row>
    <row r="40" spans="2:11" s="21" customFormat="1" ht="42.75" customHeight="1" thickBot="1">
      <c r="B40" s="22">
        <v>28</v>
      </c>
      <c r="C40" s="23" t="s">
        <v>40</v>
      </c>
      <c r="D40" s="23" t="s">
        <v>90</v>
      </c>
      <c r="E40" s="26" t="s">
        <v>48</v>
      </c>
      <c r="F40" s="26" t="s">
        <v>9</v>
      </c>
      <c r="G40" s="25" t="s">
        <v>120</v>
      </c>
      <c r="H40" s="62">
        <v>0</v>
      </c>
      <c r="I40" s="108">
        <v>0</v>
      </c>
      <c r="J40" s="108">
        <v>0</v>
      </c>
      <c r="K40" s="59">
        <f>SUM(H40:J40)</f>
        <v>0</v>
      </c>
    </row>
    <row r="41" spans="2:11" s="21" customFormat="1" ht="42.75" customHeight="1" thickBot="1">
      <c r="B41" s="22">
        <v>29</v>
      </c>
      <c r="C41" s="23" t="s">
        <v>129</v>
      </c>
      <c r="D41" s="23" t="s">
        <v>73</v>
      </c>
      <c r="E41" s="56" t="s">
        <v>120</v>
      </c>
      <c r="F41" s="24" t="s">
        <v>120</v>
      </c>
      <c r="G41" s="25" t="s">
        <v>120</v>
      </c>
      <c r="H41" s="62">
        <v>0</v>
      </c>
      <c r="I41" s="108">
        <v>0</v>
      </c>
      <c r="J41" s="108">
        <v>0</v>
      </c>
      <c r="K41" s="59">
        <f>SUM(H41:J41)</f>
        <v>0</v>
      </c>
    </row>
    <row r="42" spans="2:11" s="21" customFormat="1" ht="42.75" customHeight="1" thickBot="1">
      <c r="B42" s="22">
        <v>30</v>
      </c>
      <c r="C42" s="23" t="s">
        <v>33</v>
      </c>
      <c r="D42" s="23" t="s">
        <v>92</v>
      </c>
      <c r="E42" s="26" t="s">
        <v>120</v>
      </c>
      <c r="F42" s="26" t="s">
        <v>120</v>
      </c>
      <c r="G42" s="25" t="s">
        <v>120</v>
      </c>
      <c r="H42" s="62">
        <v>0</v>
      </c>
      <c r="I42" s="108">
        <v>0</v>
      </c>
      <c r="J42" s="108">
        <v>0</v>
      </c>
      <c r="K42" s="59">
        <f>SUM(H42:J42)</f>
        <v>0</v>
      </c>
    </row>
    <row r="43" spans="2:11" s="21" customFormat="1" ht="42.75" customHeight="1" thickBot="1">
      <c r="B43" s="22">
        <v>31</v>
      </c>
      <c r="C43" s="23" t="s">
        <v>30</v>
      </c>
      <c r="D43" s="23" t="s">
        <v>96</v>
      </c>
      <c r="E43" s="26" t="s">
        <v>120</v>
      </c>
      <c r="F43" s="26" t="s">
        <v>29</v>
      </c>
      <c r="G43" s="57" t="s">
        <v>120</v>
      </c>
      <c r="H43" s="62">
        <v>0</v>
      </c>
      <c r="I43" s="108">
        <v>0</v>
      </c>
      <c r="J43" s="108">
        <v>0</v>
      </c>
      <c r="K43" s="59">
        <f>SUM(H43:J43)</f>
        <v>0</v>
      </c>
    </row>
    <row r="44" spans="2:11" s="21" customFormat="1" ht="42.75" customHeight="1" thickBot="1">
      <c r="B44" s="22">
        <v>32</v>
      </c>
      <c r="C44" s="23" t="s">
        <v>123</v>
      </c>
      <c r="D44" s="23" t="s">
        <v>95</v>
      </c>
      <c r="E44" s="26" t="s">
        <v>120</v>
      </c>
      <c r="F44" s="55" t="s">
        <v>120</v>
      </c>
      <c r="G44" s="25" t="s">
        <v>21</v>
      </c>
      <c r="H44" s="62">
        <v>0</v>
      </c>
      <c r="I44" s="108">
        <v>0</v>
      </c>
      <c r="J44" s="108">
        <v>0</v>
      </c>
      <c r="K44" s="59">
        <f>SUM(H44:J44)</f>
        <v>0</v>
      </c>
    </row>
    <row r="45" spans="2:11" s="21" customFormat="1" ht="42.75" customHeight="1" thickBot="1">
      <c r="B45" s="22">
        <v>33</v>
      </c>
      <c r="C45" s="23" t="s">
        <v>118</v>
      </c>
      <c r="D45" s="23" t="s">
        <v>75</v>
      </c>
      <c r="E45" s="26" t="s">
        <v>120</v>
      </c>
      <c r="F45" s="55" t="s">
        <v>120</v>
      </c>
      <c r="G45" s="25" t="s">
        <v>120</v>
      </c>
      <c r="H45" s="62">
        <v>0</v>
      </c>
      <c r="I45" s="108">
        <v>0</v>
      </c>
      <c r="J45" s="108">
        <v>0</v>
      </c>
      <c r="K45" s="59">
        <f>SUM(H45:J45)</f>
        <v>0</v>
      </c>
    </row>
    <row r="46" spans="2:11" s="21" customFormat="1" ht="42.75" customHeight="1" thickBot="1">
      <c r="B46" s="22">
        <v>34</v>
      </c>
      <c r="C46" s="23" t="s">
        <v>26</v>
      </c>
      <c r="D46" s="23" t="s">
        <v>83</v>
      </c>
      <c r="E46" s="26" t="s">
        <v>120</v>
      </c>
      <c r="F46" s="26" t="s">
        <v>120</v>
      </c>
      <c r="G46" s="25" t="s">
        <v>120</v>
      </c>
      <c r="H46" s="62">
        <v>0</v>
      </c>
      <c r="I46" s="108">
        <v>0</v>
      </c>
      <c r="J46" s="108">
        <v>0</v>
      </c>
      <c r="K46" s="59">
        <f>SUM(H46:J46)</f>
        <v>0</v>
      </c>
    </row>
    <row r="47" spans="2:11" s="21" customFormat="1" ht="42.75" customHeight="1" thickBot="1">
      <c r="B47" s="22">
        <v>35</v>
      </c>
      <c r="C47" s="23" t="s">
        <v>116</v>
      </c>
      <c r="D47" s="23" t="s">
        <v>57</v>
      </c>
      <c r="E47" s="26" t="s">
        <v>48</v>
      </c>
      <c r="F47" s="26" t="s">
        <v>120</v>
      </c>
      <c r="G47" s="25" t="s">
        <v>67</v>
      </c>
      <c r="H47" s="62">
        <v>0</v>
      </c>
      <c r="I47" s="108">
        <v>0</v>
      </c>
      <c r="J47" s="108">
        <v>0</v>
      </c>
      <c r="K47" s="59">
        <f>SUM(H47:J47)</f>
        <v>0</v>
      </c>
    </row>
    <row r="48" spans="2:11" s="21" customFormat="1" ht="42.75" customHeight="1" thickBot="1">
      <c r="B48" s="22">
        <v>36</v>
      </c>
      <c r="C48" s="23" t="s">
        <v>12</v>
      </c>
      <c r="D48" s="23" t="s">
        <v>13</v>
      </c>
      <c r="E48" s="26" t="s">
        <v>120</v>
      </c>
      <c r="F48" s="26" t="s">
        <v>120</v>
      </c>
      <c r="G48" s="25" t="s">
        <v>120</v>
      </c>
      <c r="H48" s="62">
        <v>0</v>
      </c>
      <c r="I48" s="108">
        <v>0</v>
      </c>
      <c r="J48" s="108">
        <v>0</v>
      </c>
      <c r="K48" s="59">
        <f>SUM(H48:J48)</f>
        <v>0</v>
      </c>
    </row>
    <row r="49" spans="2:11" s="21" customFormat="1" ht="42.75" customHeight="1" thickBot="1">
      <c r="B49" s="27">
        <v>37</v>
      </c>
      <c r="C49" s="28" t="s">
        <v>80</v>
      </c>
      <c r="D49" s="28" t="s">
        <v>69</v>
      </c>
      <c r="E49" s="29" t="s">
        <v>120</v>
      </c>
      <c r="F49" s="110" t="s">
        <v>120</v>
      </c>
      <c r="G49" s="111" t="s">
        <v>120</v>
      </c>
      <c r="H49" s="62">
        <v>0</v>
      </c>
      <c r="I49" s="108">
        <v>0</v>
      </c>
      <c r="J49" s="108">
        <v>0</v>
      </c>
      <c r="K49" s="60">
        <f>SUM(H49:J49)</f>
        <v>0</v>
      </c>
    </row>
    <row r="53" spans="3:4" ht="15">
      <c r="C53" s="12" t="s">
        <v>31</v>
      </c>
      <c r="D53" s="18"/>
    </row>
    <row r="54" spans="3:11" ht="138.75" customHeight="1">
      <c r="C54" s="67" t="s">
        <v>99</v>
      </c>
      <c r="D54" s="68"/>
      <c r="E54" s="68"/>
      <c r="F54" s="68"/>
      <c r="G54" s="68"/>
      <c r="H54" s="68"/>
      <c r="I54" s="68"/>
      <c r="J54" s="68"/>
      <c r="K54" s="68"/>
    </row>
    <row r="55" spans="3:4" ht="12.75">
      <c r="C55" s="2"/>
      <c r="D55" s="19"/>
    </row>
    <row r="56" spans="3:4" ht="12.75">
      <c r="C56" s="3" t="s">
        <v>100</v>
      </c>
      <c r="D56" s="19"/>
    </row>
    <row r="57" spans="3:4" ht="12.75">
      <c r="C57" s="3"/>
      <c r="D57" s="19"/>
    </row>
  </sheetData>
  <mergeCells count="13">
    <mergeCell ref="C2:K2"/>
    <mergeCell ref="C4:K4"/>
    <mergeCell ref="E7:G7"/>
    <mergeCell ref="C7:C12"/>
    <mergeCell ref="H7:H12"/>
    <mergeCell ref="K7:K12"/>
    <mergeCell ref="I7:I12"/>
    <mergeCell ref="B7:B12"/>
    <mergeCell ref="C54:K54"/>
    <mergeCell ref="E9:G9"/>
    <mergeCell ref="E11:G12"/>
    <mergeCell ref="J7:J12"/>
    <mergeCell ref="D7:D12"/>
  </mergeCells>
  <printOptions/>
  <pageMargins left="0.7500000000000001" right="0.7500000000000001" top="1" bottom="1" header="0.5" footer="0.5"/>
  <pageSetup fitToHeight="1" fitToWidth="1" orientation="landscape" paperSize="10" scale="2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8"/>
  <sheetViews>
    <sheetView zoomScale="75" zoomScaleNormal="75" workbookViewId="0" topLeftCell="A10">
      <selection activeCell="K24" sqref="K24"/>
    </sheetView>
  </sheetViews>
  <sheetFormatPr defaultColWidth="11.00390625" defaultRowHeight="12.75"/>
  <cols>
    <col min="2" max="2" width="10.75390625" style="16" customWidth="1"/>
    <col min="3" max="3" width="27.625" style="4" customWidth="1"/>
    <col min="4" max="4" width="19.75390625" style="1" customWidth="1"/>
    <col min="5" max="5" width="18.375" style="1" customWidth="1"/>
    <col min="6" max="6" width="18.625" style="1" customWidth="1"/>
    <col min="7" max="7" width="15.00390625" style="8" customWidth="1"/>
    <col min="8" max="9" width="15.875" style="16" customWidth="1"/>
    <col min="10" max="10" width="15.625" style="7" customWidth="1"/>
  </cols>
  <sheetData>
    <row r="2" spans="2:10" s="40" customFormat="1" ht="22.5">
      <c r="B2" s="41"/>
      <c r="C2" s="94" t="s">
        <v>121</v>
      </c>
      <c r="D2" s="94"/>
      <c r="E2" s="94"/>
      <c r="F2" s="94"/>
      <c r="G2" s="94"/>
      <c r="H2" s="94"/>
      <c r="I2" s="94"/>
      <c r="J2" s="94"/>
    </row>
    <row r="3" spans="2:10" s="40" customFormat="1" ht="22.5">
      <c r="B3" s="41"/>
      <c r="C3" s="42"/>
      <c r="D3" s="43"/>
      <c r="E3" s="43"/>
      <c r="F3" s="43"/>
      <c r="G3" s="43"/>
      <c r="H3" s="41"/>
      <c r="I3" s="41"/>
      <c r="J3" s="44"/>
    </row>
    <row r="4" spans="2:10" s="40" customFormat="1" ht="22.5">
      <c r="B4" s="41"/>
      <c r="C4" s="95" t="s">
        <v>22</v>
      </c>
      <c r="D4" s="95"/>
      <c r="E4" s="95"/>
      <c r="F4" s="95"/>
      <c r="G4" s="95"/>
      <c r="H4" s="95"/>
      <c r="I4" s="95"/>
      <c r="J4" s="95"/>
    </row>
    <row r="5" ht="12.75">
      <c r="C5" s="5"/>
    </row>
    <row r="6" ht="13.5" thickBot="1">
      <c r="C6" s="5"/>
    </row>
    <row r="7" spans="2:10" ht="12.75" customHeight="1">
      <c r="B7" s="64" t="s">
        <v>65</v>
      </c>
      <c r="C7" s="105" t="s">
        <v>59</v>
      </c>
      <c r="D7" s="85" t="s">
        <v>64</v>
      </c>
      <c r="E7" s="96"/>
      <c r="F7" s="97"/>
      <c r="G7" s="75" t="s">
        <v>62</v>
      </c>
      <c r="H7" s="75" t="s">
        <v>60</v>
      </c>
      <c r="I7" s="75" t="s">
        <v>63</v>
      </c>
      <c r="J7" s="91" t="s">
        <v>24</v>
      </c>
    </row>
    <row r="8" spans="2:10" ht="39">
      <c r="B8" s="65"/>
      <c r="C8" s="106"/>
      <c r="D8" s="10" t="s">
        <v>119</v>
      </c>
      <c r="E8" s="10" t="s">
        <v>36</v>
      </c>
      <c r="F8" s="13" t="s">
        <v>122</v>
      </c>
      <c r="G8" s="76"/>
      <c r="H8" s="76"/>
      <c r="I8" s="76"/>
      <c r="J8" s="92"/>
    </row>
    <row r="9" spans="2:10" ht="12.75" customHeight="1">
      <c r="B9" s="65"/>
      <c r="C9" s="106"/>
      <c r="D9" s="69" t="s">
        <v>25</v>
      </c>
      <c r="E9" s="98"/>
      <c r="F9" s="99"/>
      <c r="G9" s="76"/>
      <c r="H9" s="76"/>
      <c r="I9" s="76"/>
      <c r="J9" s="92"/>
    </row>
    <row r="10" spans="2:10" ht="12.75" customHeight="1">
      <c r="B10" s="65"/>
      <c r="C10" s="106"/>
      <c r="D10" s="17">
        <v>7</v>
      </c>
      <c r="E10" s="45">
        <v>11</v>
      </c>
      <c r="F10" s="46">
        <v>20</v>
      </c>
      <c r="G10" s="76"/>
      <c r="H10" s="76"/>
      <c r="I10" s="76"/>
      <c r="J10" s="92"/>
    </row>
    <row r="11" spans="2:10" ht="12.75" customHeight="1">
      <c r="B11" s="65"/>
      <c r="C11" s="106"/>
      <c r="D11" s="71" t="s">
        <v>98</v>
      </c>
      <c r="E11" s="100"/>
      <c r="F11" s="101"/>
      <c r="G11" s="76"/>
      <c r="H11" s="76"/>
      <c r="I11" s="76"/>
      <c r="J11" s="92"/>
    </row>
    <row r="12" spans="2:10" ht="15" customHeight="1" thickBot="1">
      <c r="B12" s="66"/>
      <c r="C12" s="107"/>
      <c r="D12" s="102"/>
      <c r="E12" s="103"/>
      <c r="F12" s="104"/>
      <c r="G12" s="77"/>
      <c r="H12" s="77"/>
      <c r="I12" s="77"/>
      <c r="J12" s="93"/>
    </row>
    <row r="13" spans="2:10" s="30" customFormat="1" ht="57" customHeight="1" thickBot="1">
      <c r="B13" s="130">
        <v>1</v>
      </c>
      <c r="C13" s="113" t="s">
        <v>104</v>
      </c>
      <c r="D13" s="131">
        <v>4</v>
      </c>
      <c r="E13" s="131">
        <v>1</v>
      </c>
      <c r="F13" s="132">
        <v>7</v>
      </c>
      <c r="G13" s="133">
        <f>($D$10+1-D13)/$D$10*100*1</f>
        <v>57.14285714285714</v>
      </c>
      <c r="H13" s="134">
        <f>($E$10+1-E13)/$E$10*100*1</f>
        <v>100</v>
      </c>
      <c r="I13" s="134">
        <f>($F$10+1-F13)/$F$10*100*1.2</f>
        <v>84</v>
      </c>
      <c r="J13" s="135">
        <f>SUM(G13:I13)</f>
        <v>241.14285714285714</v>
      </c>
    </row>
    <row r="14" spans="2:10" s="30" customFormat="1" ht="57" customHeight="1" thickBot="1">
      <c r="B14" s="31">
        <v>2</v>
      </c>
      <c r="C14" s="119" t="s">
        <v>72</v>
      </c>
      <c r="D14" s="136">
        <v>5</v>
      </c>
      <c r="E14" s="136">
        <v>2</v>
      </c>
      <c r="F14" s="137">
        <v>5</v>
      </c>
      <c r="G14" s="51">
        <f>($D$10+1-D14)/$D$10*100*1</f>
        <v>42.857142857142854</v>
      </c>
      <c r="H14" s="138">
        <f>($E$10+1-E14)/$E$10*100*1</f>
        <v>90.9090909090909</v>
      </c>
      <c r="I14" s="138">
        <f>($F$10+1-F14)/$F$10*100*1.2</f>
        <v>96</v>
      </c>
      <c r="J14" s="139">
        <f>SUM(G14:I14)</f>
        <v>229.76623376623377</v>
      </c>
    </row>
    <row r="15" spans="2:10" s="30" customFormat="1" ht="57" customHeight="1" thickBot="1">
      <c r="B15" s="140">
        <v>3</v>
      </c>
      <c r="C15" s="124" t="s">
        <v>101</v>
      </c>
      <c r="D15" s="141">
        <v>2</v>
      </c>
      <c r="E15" s="141">
        <v>4</v>
      </c>
      <c r="F15" s="142">
        <v>10</v>
      </c>
      <c r="G15" s="143">
        <f>($D$10+1-D15)/$D$10*100*1</f>
        <v>85.71428571428571</v>
      </c>
      <c r="H15" s="144">
        <f>($E$10+1-E15)/$E$10*100*1</f>
        <v>72.72727272727273</v>
      </c>
      <c r="I15" s="144">
        <f>($F$10+1-F15)/$F$10*100*1.2</f>
        <v>66</v>
      </c>
      <c r="J15" s="145">
        <f>SUM(G15:I15)</f>
        <v>224.44155844155844</v>
      </c>
    </row>
    <row r="16" spans="2:10" s="30" customFormat="1" ht="57" customHeight="1" thickBot="1">
      <c r="B16" s="32">
        <v>4</v>
      </c>
      <c r="C16" s="23" t="s">
        <v>106</v>
      </c>
      <c r="D16" s="35" t="s">
        <v>120</v>
      </c>
      <c r="E16" s="33">
        <v>3</v>
      </c>
      <c r="F16" s="36">
        <v>3</v>
      </c>
      <c r="G16" s="52">
        <v>0</v>
      </c>
      <c r="H16" s="49">
        <f>($E$10+1-E16)/$E$10*100*1</f>
        <v>81.81818181818183</v>
      </c>
      <c r="I16" s="49">
        <f>($F$10+1-F16)/$F$10*100*1.2</f>
        <v>108</v>
      </c>
      <c r="J16" s="47">
        <f>SUM(G16:I16)</f>
        <v>189.8181818181818</v>
      </c>
    </row>
    <row r="17" spans="2:10" s="30" customFormat="1" ht="57" customHeight="1" thickBot="1">
      <c r="B17" s="32">
        <v>5</v>
      </c>
      <c r="C17" s="23" t="s">
        <v>103</v>
      </c>
      <c r="D17" s="35">
        <v>3</v>
      </c>
      <c r="E17" s="35" t="s">
        <v>120</v>
      </c>
      <c r="F17" s="34">
        <v>2</v>
      </c>
      <c r="G17" s="52">
        <f>($D$10+1-D17)/$D$10*100*1</f>
        <v>71.42857142857143</v>
      </c>
      <c r="H17" s="49">
        <v>0</v>
      </c>
      <c r="I17" s="49">
        <f>($F$10+1-F17)/$F$10*100*1.2</f>
        <v>114</v>
      </c>
      <c r="J17" s="47">
        <f>SUM(G17:I17)</f>
        <v>185.42857142857144</v>
      </c>
    </row>
    <row r="18" spans="2:10" s="30" customFormat="1" ht="57" customHeight="1" thickBot="1">
      <c r="B18" s="32">
        <v>6</v>
      </c>
      <c r="C18" s="23" t="s">
        <v>71</v>
      </c>
      <c r="D18" s="33">
        <v>1</v>
      </c>
      <c r="E18" s="33" t="s">
        <v>120</v>
      </c>
      <c r="F18" s="34">
        <v>8</v>
      </c>
      <c r="G18" s="52">
        <f>($D$10+1-D18)/$D$10*100*1</f>
        <v>100</v>
      </c>
      <c r="H18" s="49">
        <v>0</v>
      </c>
      <c r="I18" s="49">
        <f>($F$10+1-F18)/$F$10*100*1.2</f>
        <v>78</v>
      </c>
      <c r="J18" s="47">
        <f>SUM(G18:I18)</f>
        <v>178</v>
      </c>
    </row>
    <row r="19" spans="2:10" s="30" customFormat="1" ht="57" customHeight="1" thickBot="1">
      <c r="B19" s="32">
        <v>7</v>
      </c>
      <c r="C19" s="23" t="s">
        <v>68</v>
      </c>
      <c r="D19" s="35" t="s">
        <v>48</v>
      </c>
      <c r="E19" s="35">
        <v>6</v>
      </c>
      <c r="F19" s="34">
        <v>1</v>
      </c>
      <c r="G19" s="52">
        <v>0</v>
      </c>
      <c r="H19" s="49">
        <f>($E$10+1-E19)/$E$10*100*1</f>
        <v>54.54545454545454</v>
      </c>
      <c r="I19" s="49">
        <f>($F$10+1-F19)/$F$10*100*1.2</f>
        <v>120</v>
      </c>
      <c r="J19" s="47">
        <f>SUM(G19:I19)</f>
        <v>174.54545454545453</v>
      </c>
    </row>
    <row r="20" spans="2:10" s="30" customFormat="1" ht="57" customHeight="1" thickBot="1">
      <c r="B20" s="32">
        <v>8</v>
      </c>
      <c r="C20" s="23" t="s">
        <v>110</v>
      </c>
      <c r="D20" s="35" t="s">
        <v>120</v>
      </c>
      <c r="E20" s="35">
        <v>5</v>
      </c>
      <c r="F20" s="34">
        <v>6</v>
      </c>
      <c r="G20" s="52">
        <v>0</v>
      </c>
      <c r="H20" s="49">
        <f>($E$10+1-E20)/$E$10*100*1</f>
        <v>63.63636363636363</v>
      </c>
      <c r="I20" s="49">
        <f>($F$10+1-F20)/$F$10*100*1.2</f>
        <v>90</v>
      </c>
      <c r="J20" s="47">
        <f>SUM(G20:I20)</f>
        <v>153.63636363636363</v>
      </c>
    </row>
    <row r="21" spans="2:10" s="30" customFormat="1" ht="57" customHeight="1" thickBot="1">
      <c r="B21" s="32">
        <v>9</v>
      </c>
      <c r="C21" s="23" t="s">
        <v>70</v>
      </c>
      <c r="D21" s="35">
        <v>6</v>
      </c>
      <c r="E21" s="35">
        <v>8</v>
      </c>
      <c r="F21" s="34">
        <v>9</v>
      </c>
      <c r="G21" s="52">
        <f>($D$10+1-D21)/$D$10*100*1</f>
        <v>28.57142857142857</v>
      </c>
      <c r="H21" s="49">
        <f>($E$10+1-E21)/$E$10*100*1</f>
        <v>36.36363636363637</v>
      </c>
      <c r="I21" s="49">
        <f>($F$10+1-F21)/$F$10*100*1.2</f>
        <v>72</v>
      </c>
      <c r="J21" s="47">
        <f>SUM(G21:I21)</f>
        <v>136.93506493506493</v>
      </c>
    </row>
    <row r="22" spans="2:10" s="30" customFormat="1" ht="57" customHeight="1" thickBot="1">
      <c r="B22" s="32">
        <v>10</v>
      </c>
      <c r="C22" s="23" t="s">
        <v>112</v>
      </c>
      <c r="D22" s="35" t="s">
        <v>120</v>
      </c>
      <c r="E22" s="35" t="s">
        <v>120</v>
      </c>
      <c r="F22" s="34">
        <v>4</v>
      </c>
      <c r="G22" s="52">
        <v>0</v>
      </c>
      <c r="H22" s="49">
        <v>0</v>
      </c>
      <c r="I22" s="49">
        <f>($F$10+1-F22)/$F$10*100*1.2</f>
        <v>102</v>
      </c>
      <c r="J22" s="47">
        <f>SUM(G22:I22)</f>
        <v>102</v>
      </c>
    </row>
    <row r="23" spans="2:10" s="30" customFormat="1" ht="57" customHeight="1" thickBot="1">
      <c r="B23" s="32">
        <v>11</v>
      </c>
      <c r="C23" s="23" t="s">
        <v>107</v>
      </c>
      <c r="D23" s="33">
        <v>7</v>
      </c>
      <c r="E23" s="33">
        <v>7</v>
      </c>
      <c r="F23" s="34">
        <v>16</v>
      </c>
      <c r="G23" s="52">
        <f>($D$10+1-D23)/$D$10*100*1</f>
        <v>14.285714285714285</v>
      </c>
      <c r="H23" s="49">
        <f>($E$10+1-E23)/$E$10*100*1</f>
        <v>45.45454545454545</v>
      </c>
      <c r="I23" s="49">
        <f>($F$10+1-F23)/$F$10*100*1.2</f>
        <v>30</v>
      </c>
      <c r="J23" s="47">
        <f>SUM(G23:I23)</f>
        <v>89.74025974025975</v>
      </c>
    </row>
    <row r="24" spans="2:10" s="30" customFormat="1" ht="57" customHeight="1" thickBot="1">
      <c r="B24" s="32">
        <v>12</v>
      </c>
      <c r="C24" s="23" t="s">
        <v>111</v>
      </c>
      <c r="D24" s="35" t="s">
        <v>120</v>
      </c>
      <c r="E24" s="35" t="s">
        <v>120</v>
      </c>
      <c r="F24" s="34">
        <v>12</v>
      </c>
      <c r="G24" s="52">
        <v>0</v>
      </c>
      <c r="H24" s="49">
        <v>0</v>
      </c>
      <c r="I24" s="49">
        <f>($F$10+1-F24)/$F$10*100*1.2</f>
        <v>54</v>
      </c>
      <c r="J24" s="47">
        <f>SUM(G24:I24)</f>
        <v>54</v>
      </c>
    </row>
    <row r="25" spans="2:10" s="30" customFormat="1" ht="57" customHeight="1" thickBot="1">
      <c r="B25" s="32">
        <v>13</v>
      </c>
      <c r="C25" s="23" t="s">
        <v>109</v>
      </c>
      <c r="D25" s="33" t="s">
        <v>120</v>
      </c>
      <c r="E25" s="33" t="s">
        <v>120</v>
      </c>
      <c r="F25" s="34">
        <v>13</v>
      </c>
      <c r="G25" s="52">
        <v>0</v>
      </c>
      <c r="H25" s="49">
        <v>0</v>
      </c>
      <c r="I25" s="49">
        <f>($F$10+1-F25)/$F$10*100*1.2</f>
        <v>48</v>
      </c>
      <c r="J25" s="47">
        <f>SUM(G25:I25)</f>
        <v>48</v>
      </c>
    </row>
    <row r="26" spans="2:10" s="30" customFormat="1" ht="57" customHeight="1" thickBot="1">
      <c r="B26" s="32">
        <v>14</v>
      </c>
      <c r="C26" s="23" t="s">
        <v>15</v>
      </c>
      <c r="D26" s="35" t="s">
        <v>48</v>
      </c>
      <c r="E26" s="35" t="s">
        <v>120</v>
      </c>
      <c r="F26" s="34">
        <v>14</v>
      </c>
      <c r="G26" s="52">
        <v>0</v>
      </c>
      <c r="H26" s="49">
        <v>0</v>
      </c>
      <c r="I26" s="49">
        <f>($F$10+1-F26)/$F$10*100*1.2</f>
        <v>42</v>
      </c>
      <c r="J26" s="47">
        <f>SUM(G26:I26)</f>
        <v>42</v>
      </c>
    </row>
    <row r="27" spans="2:10" s="30" customFormat="1" ht="57" customHeight="1" thickBot="1">
      <c r="B27" s="32">
        <v>15</v>
      </c>
      <c r="C27" s="23" t="s">
        <v>16</v>
      </c>
      <c r="D27" s="35" t="s">
        <v>48</v>
      </c>
      <c r="E27" s="35" t="s">
        <v>120</v>
      </c>
      <c r="F27" s="34">
        <v>15</v>
      </c>
      <c r="G27" s="52">
        <v>0</v>
      </c>
      <c r="H27" s="49">
        <v>0</v>
      </c>
      <c r="I27" s="49">
        <f>($F$10+1-F27)/$F$10*100*1.2</f>
        <v>36</v>
      </c>
      <c r="J27" s="47">
        <f>SUM(G27:I27)</f>
        <v>36</v>
      </c>
    </row>
    <row r="28" spans="2:10" s="30" customFormat="1" ht="57" customHeight="1" thickBot="1">
      <c r="B28" s="32">
        <v>16</v>
      </c>
      <c r="C28" s="23" t="s">
        <v>2</v>
      </c>
      <c r="D28" s="35" t="s">
        <v>48</v>
      </c>
      <c r="E28" s="35">
        <v>9</v>
      </c>
      <c r="F28" s="34" t="s">
        <v>120</v>
      </c>
      <c r="G28" s="52">
        <v>0</v>
      </c>
      <c r="H28" s="49">
        <f>($E$10+1-E28)/$E$10*100*1</f>
        <v>27.27272727272727</v>
      </c>
      <c r="I28" s="49">
        <v>0</v>
      </c>
      <c r="J28" s="47">
        <f>SUM(G28:I28)</f>
        <v>27.27272727272727</v>
      </c>
    </row>
    <row r="29" spans="2:10" s="30" customFormat="1" ht="57" customHeight="1" thickBot="1">
      <c r="B29" s="32">
        <v>17</v>
      </c>
      <c r="C29" s="23" t="s">
        <v>76</v>
      </c>
      <c r="D29" s="33" t="s">
        <v>120</v>
      </c>
      <c r="E29" s="33" t="s">
        <v>120</v>
      </c>
      <c r="F29" s="34">
        <v>17</v>
      </c>
      <c r="G29" s="52">
        <v>0</v>
      </c>
      <c r="H29" s="49">
        <v>0</v>
      </c>
      <c r="I29" s="49">
        <f>($F$10+1-F29)/$F$10*100*1.2</f>
        <v>24</v>
      </c>
      <c r="J29" s="47">
        <f>SUM(G29:I29)</f>
        <v>24</v>
      </c>
    </row>
    <row r="30" spans="2:10" s="30" customFormat="1" ht="57" customHeight="1" thickBot="1">
      <c r="B30" s="32">
        <v>18</v>
      </c>
      <c r="C30" s="23" t="s">
        <v>4</v>
      </c>
      <c r="D30" s="35" t="s">
        <v>120</v>
      </c>
      <c r="E30" s="35">
        <v>10</v>
      </c>
      <c r="F30" s="34" t="s">
        <v>10</v>
      </c>
      <c r="G30" s="52">
        <v>0</v>
      </c>
      <c r="H30" s="49">
        <f>($E$10+1-E30)/$E$10*100*1</f>
        <v>18.181818181818183</v>
      </c>
      <c r="I30" s="49">
        <v>0</v>
      </c>
      <c r="J30" s="47">
        <f>SUM(G30:I30)</f>
        <v>18.181818181818183</v>
      </c>
    </row>
    <row r="31" spans="2:10" s="30" customFormat="1" ht="57" customHeight="1" thickBot="1">
      <c r="B31" s="32">
        <v>19</v>
      </c>
      <c r="C31" s="23" t="s">
        <v>113</v>
      </c>
      <c r="D31" s="35" t="s">
        <v>120</v>
      </c>
      <c r="E31" s="35" t="s">
        <v>29</v>
      </c>
      <c r="F31" s="34">
        <v>18</v>
      </c>
      <c r="G31" s="52">
        <v>0</v>
      </c>
      <c r="H31" s="49">
        <v>0</v>
      </c>
      <c r="I31" s="49">
        <f>($F$10+1-F31)/$F$10*100*1.2</f>
        <v>18</v>
      </c>
      <c r="J31" s="47">
        <f>SUM(G31:I31)</f>
        <v>18</v>
      </c>
    </row>
    <row r="32" spans="2:10" s="30" customFormat="1" ht="57" customHeight="1" thickBot="1">
      <c r="B32" s="32">
        <v>20</v>
      </c>
      <c r="C32" s="23" t="s">
        <v>115</v>
      </c>
      <c r="D32" s="35" t="s">
        <v>48</v>
      </c>
      <c r="E32" s="35" t="s">
        <v>120</v>
      </c>
      <c r="F32" s="34">
        <v>19</v>
      </c>
      <c r="G32" s="52">
        <v>0</v>
      </c>
      <c r="H32" s="49">
        <v>0</v>
      </c>
      <c r="I32" s="49">
        <f>($F$10+1-F32)/$F$10*100*1.2</f>
        <v>12</v>
      </c>
      <c r="J32" s="47">
        <f>SUM(G32:I32)</f>
        <v>12</v>
      </c>
    </row>
    <row r="33" spans="2:10" s="30" customFormat="1" ht="57" customHeight="1" thickBot="1">
      <c r="B33" s="32">
        <v>21</v>
      </c>
      <c r="C33" s="23" t="s">
        <v>27</v>
      </c>
      <c r="D33" s="35" t="s">
        <v>48</v>
      </c>
      <c r="E33" s="35">
        <v>11</v>
      </c>
      <c r="F33" s="34" t="s">
        <v>120</v>
      </c>
      <c r="G33" s="52">
        <v>0</v>
      </c>
      <c r="H33" s="49">
        <f>($E$10+1-E33)/$E$10*100*1</f>
        <v>9.090909090909092</v>
      </c>
      <c r="I33" s="49">
        <v>0</v>
      </c>
      <c r="J33" s="47">
        <f>SUM(G33:I33)</f>
        <v>9.090909090909092</v>
      </c>
    </row>
    <row r="34" spans="2:10" s="30" customFormat="1" ht="57" customHeight="1" thickBot="1">
      <c r="B34" s="32">
        <v>22</v>
      </c>
      <c r="C34" s="23" t="s">
        <v>28</v>
      </c>
      <c r="D34" s="35" t="s">
        <v>120</v>
      </c>
      <c r="E34" s="35" t="s">
        <v>120</v>
      </c>
      <c r="F34" s="34">
        <v>20</v>
      </c>
      <c r="G34" s="52">
        <v>0</v>
      </c>
      <c r="H34" s="49">
        <v>0</v>
      </c>
      <c r="I34" s="49">
        <f>($F$10+1-F34)/$F$10*100*1.2</f>
        <v>6</v>
      </c>
      <c r="J34" s="47">
        <f>SUM(G34:I34)</f>
        <v>6</v>
      </c>
    </row>
    <row r="35" spans="2:10" s="30" customFormat="1" ht="57" customHeight="1" thickBot="1">
      <c r="B35" s="32">
        <v>23</v>
      </c>
      <c r="C35" s="23" t="s">
        <v>102</v>
      </c>
      <c r="D35" s="35" t="s">
        <v>48</v>
      </c>
      <c r="E35" s="35" t="s">
        <v>67</v>
      </c>
      <c r="F35" s="34" t="s">
        <v>120</v>
      </c>
      <c r="G35" s="52">
        <v>0</v>
      </c>
      <c r="H35" s="49">
        <v>0</v>
      </c>
      <c r="I35" s="49">
        <v>0</v>
      </c>
      <c r="J35" s="47">
        <f>SUM(G35:I35)</f>
        <v>0</v>
      </c>
    </row>
    <row r="36" spans="2:10" s="30" customFormat="1" ht="57" customHeight="1" thickBot="1">
      <c r="B36" s="32">
        <v>24</v>
      </c>
      <c r="C36" s="23" t="s">
        <v>105</v>
      </c>
      <c r="D36" s="33" t="s">
        <v>49</v>
      </c>
      <c r="E36" s="33" t="s">
        <v>29</v>
      </c>
      <c r="F36" s="34" t="s">
        <v>120</v>
      </c>
      <c r="G36" s="52">
        <v>0</v>
      </c>
      <c r="H36" s="49">
        <v>0</v>
      </c>
      <c r="I36" s="49">
        <v>0</v>
      </c>
      <c r="J36" s="47">
        <f>SUM(G36:I36)</f>
        <v>0</v>
      </c>
    </row>
    <row r="37" spans="2:10" s="30" customFormat="1" ht="57" customHeight="1" thickBot="1">
      <c r="B37" s="32">
        <v>25</v>
      </c>
      <c r="C37" s="23" t="s">
        <v>77</v>
      </c>
      <c r="D37" s="35" t="s">
        <v>48</v>
      </c>
      <c r="E37" s="35" t="s">
        <v>120</v>
      </c>
      <c r="F37" s="34" t="s">
        <v>10</v>
      </c>
      <c r="G37" s="52">
        <v>0</v>
      </c>
      <c r="H37" s="49">
        <v>0</v>
      </c>
      <c r="I37" s="49">
        <v>0</v>
      </c>
      <c r="J37" s="47">
        <f>SUM(G37:I37)</f>
        <v>0</v>
      </c>
    </row>
    <row r="38" spans="2:10" s="30" customFormat="1" ht="57" customHeight="1">
      <c r="B38" s="32">
        <v>26</v>
      </c>
      <c r="C38" s="23" t="s">
        <v>108</v>
      </c>
      <c r="D38" s="35" t="s">
        <v>120</v>
      </c>
      <c r="E38" s="35" t="s">
        <v>120</v>
      </c>
      <c r="F38" s="34" t="s">
        <v>120</v>
      </c>
      <c r="G38" s="52">
        <v>0</v>
      </c>
      <c r="H38" s="49">
        <v>0</v>
      </c>
      <c r="I38" s="49">
        <v>0</v>
      </c>
      <c r="J38" s="47">
        <f>SUM(G38:I38)</f>
        <v>0</v>
      </c>
    </row>
    <row r="39" spans="2:10" s="30" customFormat="1" ht="57" customHeight="1">
      <c r="B39" s="32">
        <v>27</v>
      </c>
      <c r="C39" s="23" t="s">
        <v>114</v>
      </c>
      <c r="D39" s="35" t="s">
        <v>48</v>
      </c>
      <c r="E39" s="35" t="s">
        <v>67</v>
      </c>
      <c r="F39" s="34" t="s">
        <v>120</v>
      </c>
      <c r="G39" s="53">
        <v>0</v>
      </c>
      <c r="H39" s="49">
        <v>0</v>
      </c>
      <c r="I39" s="49">
        <v>0</v>
      </c>
      <c r="J39" s="47">
        <f>SUM(G39:I39)</f>
        <v>0</v>
      </c>
    </row>
    <row r="40" spans="2:10" s="30" customFormat="1" ht="57" customHeight="1" thickBot="1">
      <c r="B40" s="37">
        <v>28</v>
      </c>
      <c r="C40" s="28" t="s">
        <v>58</v>
      </c>
      <c r="D40" s="38" t="s">
        <v>48</v>
      </c>
      <c r="E40" s="38" t="s">
        <v>50</v>
      </c>
      <c r="F40" s="39" t="s">
        <v>19</v>
      </c>
      <c r="G40" s="54">
        <v>0</v>
      </c>
      <c r="H40" s="49">
        <v>0</v>
      </c>
      <c r="I40" s="50">
        <v>0</v>
      </c>
      <c r="J40" s="48">
        <f>SUM(G40:I40)</f>
        <v>0</v>
      </c>
    </row>
    <row r="41" ht="27.75" customHeight="1"/>
    <row r="42" ht="27.75" customHeight="1"/>
    <row r="43" ht="27.75" customHeight="1"/>
    <row r="44" ht="27.75" customHeight="1">
      <c r="C44" s="12" t="s">
        <v>31</v>
      </c>
    </row>
    <row r="45" spans="3:10" ht="27.75" customHeight="1">
      <c r="C45" s="67" t="s">
        <v>99</v>
      </c>
      <c r="D45" s="67"/>
      <c r="E45" s="67"/>
      <c r="F45" s="67"/>
      <c r="G45" s="67"/>
      <c r="H45" s="67"/>
      <c r="I45" s="67"/>
      <c r="J45" s="67"/>
    </row>
    <row r="46" ht="27.75" customHeight="1">
      <c r="C46" s="2"/>
    </row>
    <row r="47" ht="27.75" customHeight="1">
      <c r="C47" s="3" t="s">
        <v>100</v>
      </c>
    </row>
    <row r="48" ht="27.75" customHeight="1">
      <c r="C48" s="3"/>
    </row>
    <row r="60" ht="12.75" customHeight="1"/>
  </sheetData>
  <mergeCells count="12">
    <mergeCell ref="B7:B12"/>
    <mergeCell ref="G7:G12"/>
    <mergeCell ref="H7:H12"/>
    <mergeCell ref="C45:J45"/>
    <mergeCell ref="I7:I12"/>
    <mergeCell ref="J7:J12"/>
    <mergeCell ref="C2:J2"/>
    <mergeCell ref="C4:J4"/>
    <mergeCell ref="D7:F7"/>
    <mergeCell ref="D9:F9"/>
    <mergeCell ref="D11:F12"/>
    <mergeCell ref="C7:C12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Kurbatova</dc:creator>
  <cp:keywords/>
  <dc:description/>
  <cp:lastModifiedBy>Tatiana Kurbatova</cp:lastModifiedBy>
  <cp:lastPrinted>2012-11-15T10:37:01Z</cp:lastPrinted>
  <dcterms:created xsi:type="dcterms:W3CDTF">2012-11-15T10:31:24Z</dcterms:created>
  <dcterms:modified xsi:type="dcterms:W3CDTF">2014-11-16T13:07:45Z</dcterms:modified>
  <cp:category/>
  <cp:version/>
  <cp:contentType/>
  <cp:contentStatus/>
</cp:coreProperties>
</file>