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15" yWindow="465" windowWidth="20535" windowHeight="12075" tabRatio="500" activeTab="1"/>
  </bookViews>
  <sheets>
    <sheet name="skippers ranking" sheetId="1" r:id="rId1"/>
    <sheet name="team ranking" sheetId="2" r:id="rId2"/>
  </sheets>
  <definedNames/>
  <calcPr fullCalcOnLoad="1"/>
</workbook>
</file>

<file path=xl/sharedStrings.xml><?xml version="1.0" encoding="utf-8"?>
<sst xmlns="http://schemas.openxmlformats.org/spreadsheetml/2006/main" count="111" uniqueCount="94">
  <si>
    <t>ФОРМУЛА РАСЧЕТА БАНКОВСКОГО КУБКА</t>
  </si>
  <si>
    <t>RUS 100</t>
  </si>
  <si>
    <t>RUS 11</t>
  </si>
  <si>
    <t>RUS 16</t>
  </si>
  <si>
    <t>RUS 18</t>
  </si>
  <si>
    <t>RUS 20</t>
  </si>
  <si>
    <t>RUS 21</t>
  </si>
  <si>
    <t>RUS 25</t>
  </si>
  <si>
    <t>RUS 32</t>
  </si>
  <si>
    <t>RUS 221/RUS 45</t>
  </si>
  <si>
    <t>RUS 55</t>
  </si>
  <si>
    <t>RUS 76</t>
  </si>
  <si>
    <t>RUS 78</t>
  </si>
  <si>
    <t>RUS 82</t>
  </si>
  <si>
    <t>RUS 84</t>
  </si>
  <si>
    <t>RUS 21</t>
  </si>
  <si>
    <t>RUS 55</t>
  </si>
  <si>
    <t xml:space="preserve">ГЛЕБ СУЛОЕВ
Gleb Suloev
</t>
  </si>
  <si>
    <t>RUS 11</t>
  </si>
  <si>
    <t>ТАМАРА КУДРЯВЦЕВА Tamara Kudryavtseva</t>
  </si>
  <si>
    <t>RUS 20</t>
  </si>
  <si>
    <t>RUS 651</t>
  </si>
  <si>
    <t xml:space="preserve">СЕРГЕЙ ИЩЕНКО          Sergey Ischenko
</t>
  </si>
  <si>
    <t>RUS 100</t>
  </si>
  <si>
    <t>ОЛЕСЯ КОПЫЛЬЦОВА Olesya Kopyltsova</t>
  </si>
  <si>
    <t>НАЦИОНАЛЬНЫЙ РЕЙТИНГ КОМАНД 2018.  NATIONAL TEAM's RANKING 2018</t>
  </si>
  <si>
    <t>НАЦИОНАЛЬНЫЙ РЕЙТИНГ РУЛЕВЫХ 2018.  NATIONAL SKIPPER's RANKING 2018</t>
  </si>
  <si>
    <t xml:space="preserve">МИХАИЛ СЕНАТОРОВ
Mikhail Senatorov
</t>
  </si>
  <si>
    <t>RUS 34</t>
  </si>
  <si>
    <t xml:space="preserve">ВИКТОР ФОГЕЛЬСОН
Victor Fogelson
</t>
  </si>
  <si>
    <t>RUS 32</t>
  </si>
  <si>
    <t>АЛЕКСАНДР КУЛИКОВ Alexander Kulikov</t>
  </si>
  <si>
    <t>RUS 48</t>
  </si>
  <si>
    <t>СТЕПАН ФЕДОТОВ      Stepan Fedotov</t>
  </si>
  <si>
    <t>RUS 86</t>
  </si>
  <si>
    <t xml:space="preserve">АНАТОЛИЙ ЛОГИНОВ
Anatoly Loginov
</t>
  </si>
  <si>
    <t>RUS 27</t>
  </si>
  <si>
    <t>ОКСАНА РЕННИ Oksana Renni</t>
  </si>
  <si>
    <t>RUS 27</t>
  </si>
  <si>
    <t>ЮРИЙ СКРИПКИН Yuri Skripkin</t>
  </si>
  <si>
    <t>СЕРГЕЙ МАРКАСОВ Sergey Markasov</t>
  </si>
  <si>
    <t>RUS 100</t>
  </si>
  <si>
    <t>АЛАР ВОЛЬМЕР Alar Volmer</t>
  </si>
  <si>
    <t>ЮРИЙ КУЛИКОВ  Yuri Kulikov</t>
  </si>
  <si>
    <t>Валерия Дементьева Valeriya Dementieva</t>
  </si>
  <si>
    <t>RUS 25</t>
  </si>
  <si>
    <t>RUS 221/RUS 45</t>
  </si>
  <si>
    <t xml:space="preserve">ЧЕМПИОНАТ РОССИИ
Russian Championship
</t>
  </si>
  <si>
    <t xml:space="preserve">ДМИТРИЙ САМОХИН
Dmitry Samokhin
</t>
  </si>
  <si>
    <t xml:space="preserve">РЕЙТИНГ Серебряный Кубок RANKING
Rating Silver Cup
</t>
  </si>
  <si>
    <t>РЕЙТИНГ    Чемпионат России RANKING Russian Championship</t>
  </si>
  <si>
    <t xml:space="preserve">РЕЙТИНГ Банковский Кубок RANKING
Rating Banker's Cup
</t>
  </si>
  <si>
    <t xml:space="preserve">РЕЙТИНГОВАЯ РЕГАТА /RANKING REGATTA
</t>
  </si>
  <si>
    <t>РЕЙТИНГ RANKING</t>
  </si>
  <si>
    <t>КОМАНДА        TEAM</t>
  </si>
  <si>
    <t>RUS 31</t>
  </si>
  <si>
    <t>RUS 18</t>
  </si>
  <si>
    <t>занятое место/final position</t>
  </si>
  <si>
    <t xml:space="preserve">  «Привести формулу расчета национального рейтинга, используемую Ассоциацией, в соответствие с правилами расчета международного рейтинга, рекомендованными Международной Ассоциацией яхт класса «Дракон» (IDA).
Установить в качестве рейтинговых соревнований, проводимых Ассоциацией, следующие регаты:
1. Чемпионат России – коэффициент регаты 1,2.
2. Банковский Кубок – коэффициент регаты 1.
3. Серебряный Кубок – коэффициент регаты 1.
Формула расчета рейтинга:
Рейтинг участника = ((число участников регаты + 1 – занятое место) / (число участников) * 100 * коэффициент регаты.»
</t>
  </si>
  <si>
    <t xml:space="preserve">МИХАИЛ СЕНАТОРОВ
Mikhail Senatorov
</t>
  </si>
  <si>
    <t>ИГОРЬ КОПЫЛЬЦОВ Igor Kopyltsov</t>
  </si>
  <si>
    <t>ИГОРЬ МИРОНЕНКО Igor Mironenko</t>
  </si>
  <si>
    <t>ПАВЕЛ АНДРИАНОВ  Pavel Andrianov</t>
  </si>
  <si>
    <t>Согласно решению собрания членов Ассоциации от 20.08.2011 для квалификации по национальному рейтингу применяется правило «2 из 3», то есть двое из трех членов экипажа должны быть гражданами Российской Федерации.</t>
  </si>
  <si>
    <t xml:space="preserve">БАНКОВСКИЙ КУБОК
Banker’s Cup
</t>
  </si>
  <si>
    <t>RUS 84</t>
  </si>
  <si>
    <t>СЕРГЕЙ БАХАРЕВ Sergey Bakharev</t>
  </si>
  <si>
    <t xml:space="preserve">ИТОГОВЫЙ РЕЙТИНГ
Overall Ranking                  2014
</t>
  </si>
  <si>
    <t>число участников/number of competitors</t>
  </si>
  <si>
    <t>Национальный рейтинг рассчитывается согласно решению общего собрания членов Российской Ассоциации класса яхт Дракон и отраженному в тексте протокола № 9 от 07.03. 2013 ( пункт IV), а именно:</t>
  </si>
  <si>
    <t xml:space="preserve">ЮЛИЯ ГРИГОРЬЕВА
Yulia Grigorieva
</t>
  </si>
  <si>
    <t xml:space="preserve">СЕРЕБРЯНЫЙ КУБОК 
Silver Cup*
</t>
  </si>
  <si>
    <t>РУЛЕВОЙ                   SKIPPER</t>
  </si>
  <si>
    <t>РОССИЙСКАЯ АССОЦИАЦИЯ ЯХТ КЛАССА «ДРАКОН».  RUSSIAN DRAGON ASSOCIATION</t>
  </si>
  <si>
    <t>МИХАИЛ ЧАЙКИН Mikhail Chaikin</t>
  </si>
  <si>
    <t>RUS 91</t>
  </si>
  <si>
    <t>RUS 48</t>
  </si>
  <si>
    <t>АЛЕКСЕЙ МУРАШКИН Alexey Murashkin</t>
  </si>
  <si>
    <t>КИРИЛЛ СМИРНОВ Kyrill Smirnov</t>
  </si>
  <si>
    <t>RUS 76</t>
  </si>
  <si>
    <t>RUS 27</t>
  </si>
  <si>
    <t>RUS 34</t>
  </si>
  <si>
    <t>RUS 48</t>
  </si>
  <si>
    <t>RUS 86</t>
  </si>
  <si>
    <t>RUS 16</t>
  </si>
  <si>
    <t>RUS 7</t>
  </si>
  <si>
    <t>БОРИС ХАБАРОВ       Boris Khabarov</t>
  </si>
  <si>
    <t>RUS 35</t>
  </si>
  <si>
    <t>RUS 31</t>
  </si>
  <si>
    <t>RUS 35</t>
  </si>
  <si>
    <t>СЕРГЕЙ ЯЗИКОВ  Sergey Yazikov</t>
  </si>
  <si>
    <t>RUS 78</t>
  </si>
  <si>
    <t>БОРИС ЛАТКИН Boris Latkin</t>
  </si>
  <si>
    <t xml:space="preserve">ИТОГОВЫЙ РЕЙТИНГ
Overall Ranking                  2018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</si>
</sst>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RUB&quot;#,##0_);\(&quot;RUB&quot;#,##0\)"/>
    <numFmt numFmtId="165" formatCode="&quot;RUB&quot;#,##0_);[Red]\(&quot;RUB&quot;#,##0\)"/>
    <numFmt numFmtId="166" formatCode="&quot;RUB&quot;#,##0.00_);\(&quot;RUB&quot;#,##0.00\)"/>
    <numFmt numFmtId="167" formatCode="&quot;RUB&quot;#,##0.00_);[Red]\(&quot;RUB&quot;#,##0.00\)"/>
    <numFmt numFmtId="168" formatCode="_(&quot;RUB&quot;* #,##0_);_(&quot;RUB&quot;* \(#,##0\);_(&quot;RUB&quot;* &quot;-&quot;_);_(@_)"/>
    <numFmt numFmtId="169" formatCode="_(* #,##0_);_(* \(#,##0\);_(* &quot;-&quot;_);_(@_)"/>
    <numFmt numFmtId="170" formatCode="_(&quot;RUB&quot;* #,##0.00_);_(&quot;RUB&quot;* \(#,##0.00\);_(&quot;RUB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00000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color indexed="8"/>
      <name val="Times New Roman"/>
      <family val="1"/>
    </font>
    <font>
      <b/>
      <sz val="10"/>
      <color indexed="10"/>
      <name val="Verdana"/>
      <family val="0"/>
    </font>
    <font>
      <sz val="10"/>
      <color indexed="12"/>
      <name val="Verdana"/>
      <family val="0"/>
    </font>
    <font>
      <sz val="14"/>
      <name val="Verdana"/>
      <family val="0"/>
    </font>
    <font>
      <b/>
      <sz val="14"/>
      <color indexed="18"/>
      <name val="Times New Roman"/>
      <family val="0"/>
    </font>
    <font>
      <b/>
      <sz val="14"/>
      <name val="Verdana"/>
      <family val="0"/>
    </font>
    <font>
      <b/>
      <sz val="11.5"/>
      <color indexed="8"/>
      <name val="Times New Roman"/>
      <family val="0"/>
    </font>
    <font>
      <sz val="18"/>
      <name val="Verdana"/>
      <family val="0"/>
    </font>
    <font>
      <b/>
      <sz val="18"/>
      <name val="Verdana"/>
      <family val="0"/>
    </font>
    <font>
      <sz val="10"/>
      <color indexed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75" fontId="0" fillId="33" borderId="18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175" fontId="0" fillId="34" borderId="18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5" fontId="10" fillId="33" borderId="14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175" fontId="0" fillId="35" borderId="18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5" fontId="10" fillId="35" borderId="14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10" fillId="34" borderId="14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75" fontId="1" fillId="33" borderId="14" xfId="0" applyNumberFormat="1" applyFont="1" applyFill="1" applyBorder="1" applyAlignment="1">
      <alignment horizontal="center" vertical="center"/>
    </xf>
    <xf numFmtId="175" fontId="1" fillId="35" borderId="14" xfId="0" applyNumberFormat="1" applyFont="1" applyFill="1" applyBorder="1" applyAlignment="1">
      <alignment horizontal="center" vertical="center"/>
    </xf>
    <xf numFmtId="175" fontId="1" fillId="34" borderId="14" xfId="0" applyNumberFormat="1" applyFont="1" applyFill="1" applyBorder="1" applyAlignment="1">
      <alignment horizontal="center" vertical="center"/>
    </xf>
    <xf numFmtId="175" fontId="1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175" fontId="0" fillId="35" borderId="24" xfId="0" applyNumberFormat="1" applyFont="1" applyFill="1" applyBorder="1" applyAlignment="1">
      <alignment horizontal="center" vertical="center"/>
    </xf>
    <xf numFmtId="175" fontId="0" fillId="34" borderId="24" xfId="0" applyNumberFormat="1" applyFont="1" applyFill="1" applyBorder="1" applyAlignment="1">
      <alignment horizontal="center" vertical="center"/>
    </xf>
    <xf numFmtId="175" fontId="0" fillId="0" borderId="24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5" fontId="0" fillId="0" borderId="24" xfId="0" applyNumberFormat="1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175" fontId="0" fillId="33" borderId="2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1"/>
  <sheetViews>
    <sheetView zoomScale="75" zoomScaleNormal="75" zoomScalePageLayoutView="0" workbookViewId="0" topLeftCell="A2">
      <pane ySplit="11" topLeftCell="A13" activePane="bottomLeft" state="frozen"/>
      <selection pane="topLeft" activeCell="A2" sqref="A2"/>
      <selection pane="bottomLeft" activeCell="B16" sqref="B16:K16"/>
    </sheetView>
  </sheetViews>
  <sheetFormatPr defaultColWidth="9.00390625" defaultRowHeight="12.75"/>
  <cols>
    <col min="1" max="1" width="11.00390625" style="0" customWidth="1"/>
    <col min="2" max="2" width="10.75390625" style="6" customWidth="1"/>
    <col min="3" max="3" width="21.375" style="4" customWidth="1"/>
    <col min="4" max="4" width="15.875" style="6" customWidth="1"/>
    <col min="5" max="5" width="19.75390625" style="1" customWidth="1"/>
    <col min="6" max="6" width="18.375" style="1" customWidth="1"/>
    <col min="7" max="7" width="18.625" style="1" customWidth="1"/>
    <col min="8" max="8" width="15.00390625" style="8" customWidth="1"/>
    <col min="9" max="10" width="15.875" style="6" customWidth="1"/>
    <col min="11" max="11" width="15.625" style="7" customWidth="1"/>
    <col min="12" max="16384" width="11.00390625" style="0" customWidth="1"/>
  </cols>
  <sheetData>
    <row r="2" spans="2:11" s="9" customFormat="1" ht="18.75">
      <c r="B2" s="15"/>
      <c r="C2" s="130" t="s">
        <v>73</v>
      </c>
      <c r="D2" s="130"/>
      <c r="E2" s="131"/>
      <c r="F2" s="131"/>
      <c r="G2" s="131"/>
      <c r="H2" s="131"/>
      <c r="I2" s="131"/>
      <c r="J2" s="131"/>
      <c r="K2" s="131"/>
    </row>
    <row r="3" ht="12.75">
      <c r="C3" s="5"/>
    </row>
    <row r="4" spans="3:11" ht="15.75">
      <c r="C4" s="132" t="s">
        <v>26</v>
      </c>
      <c r="D4" s="132"/>
      <c r="E4" s="133"/>
      <c r="F4" s="133"/>
      <c r="G4" s="133"/>
      <c r="H4" s="133"/>
      <c r="I4" s="133"/>
      <c r="J4" s="133"/>
      <c r="K4" s="133"/>
    </row>
    <row r="5" ht="12.75">
      <c r="C5" s="5"/>
    </row>
    <row r="6" ht="13.5" thickBot="1">
      <c r="C6" s="5"/>
    </row>
    <row r="7" spans="2:11" ht="37.5" customHeight="1">
      <c r="B7" s="113" t="s">
        <v>53</v>
      </c>
      <c r="C7" s="137" t="s">
        <v>72</v>
      </c>
      <c r="D7" s="127" t="s">
        <v>54</v>
      </c>
      <c r="E7" s="134" t="s">
        <v>52</v>
      </c>
      <c r="F7" s="135"/>
      <c r="G7" s="136"/>
      <c r="H7" s="124" t="s">
        <v>51</v>
      </c>
      <c r="I7" s="124" t="s">
        <v>49</v>
      </c>
      <c r="J7" s="124" t="s">
        <v>50</v>
      </c>
      <c r="K7" s="140" t="s">
        <v>67</v>
      </c>
    </row>
    <row r="8" spans="2:11" ht="63.75">
      <c r="B8" s="114"/>
      <c r="C8" s="138"/>
      <c r="D8" s="128"/>
      <c r="E8" s="10" t="s">
        <v>64</v>
      </c>
      <c r="F8" s="10" t="s">
        <v>71</v>
      </c>
      <c r="G8" s="13" t="s">
        <v>47</v>
      </c>
      <c r="H8" s="125"/>
      <c r="I8" s="125"/>
      <c r="J8" s="125"/>
      <c r="K8" s="141"/>
    </row>
    <row r="9" spans="2:11" ht="12.75" customHeight="1">
      <c r="B9" s="114"/>
      <c r="C9" s="138"/>
      <c r="D9" s="128"/>
      <c r="E9" s="118" t="s">
        <v>68</v>
      </c>
      <c r="F9" s="119"/>
      <c r="G9" s="119"/>
      <c r="H9" s="125"/>
      <c r="I9" s="125"/>
      <c r="J9" s="125"/>
      <c r="K9" s="141"/>
    </row>
    <row r="10" spans="2:11" ht="24.75" customHeight="1">
      <c r="B10" s="114"/>
      <c r="C10" s="138"/>
      <c r="D10" s="128"/>
      <c r="E10" s="16">
        <v>0</v>
      </c>
      <c r="F10" s="11">
        <v>20</v>
      </c>
      <c r="G10" s="14">
        <v>23</v>
      </c>
      <c r="H10" s="125"/>
      <c r="I10" s="125"/>
      <c r="J10" s="125"/>
      <c r="K10" s="141"/>
    </row>
    <row r="11" spans="2:11" ht="21" customHeight="1">
      <c r="B11" s="114"/>
      <c r="C11" s="138"/>
      <c r="D11" s="128"/>
      <c r="E11" s="120" t="s">
        <v>57</v>
      </c>
      <c r="F11" s="121"/>
      <c r="G11" s="121"/>
      <c r="H11" s="125"/>
      <c r="I11" s="125"/>
      <c r="J11" s="125"/>
      <c r="K11" s="141"/>
    </row>
    <row r="12" spans="2:11" ht="10.5" customHeight="1" thickBot="1">
      <c r="B12" s="115"/>
      <c r="C12" s="139"/>
      <c r="D12" s="129"/>
      <c r="E12" s="122"/>
      <c r="F12" s="123"/>
      <c r="G12" s="123"/>
      <c r="H12" s="126"/>
      <c r="I12" s="126"/>
      <c r="J12" s="126"/>
      <c r="K12" s="142"/>
    </row>
    <row r="13" spans="2:11" ht="42.75" customHeight="1" thickBot="1">
      <c r="B13" s="57">
        <v>1</v>
      </c>
      <c r="C13" s="59" t="s">
        <v>90</v>
      </c>
      <c r="D13" s="111" t="s">
        <v>91</v>
      </c>
      <c r="E13" s="112">
        <v>0</v>
      </c>
      <c r="F13" s="77">
        <v>3</v>
      </c>
      <c r="G13" s="78">
        <v>8</v>
      </c>
      <c r="H13" s="98">
        <v>0</v>
      </c>
      <c r="I13" s="34">
        <f>($F$10+1-F13)/$F$10*100*1</f>
        <v>90</v>
      </c>
      <c r="J13" s="34">
        <f aca="true" t="shared" si="0" ref="J13:J21">($G$10+1-G13)/$G$10*100*1.2</f>
        <v>83.4782608695652</v>
      </c>
      <c r="K13" s="41">
        <f aca="true" t="shared" si="1" ref="K13:K40">SUM(H13:J13)</f>
        <v>173.4782608695652</v>
      </c>
    </row>
    <row r="14" spans="2:11" ht="42.75" customHeight="1" thickBot="1">
      <c r="B14" s="58">
        <v>2</v>
      </c>
      <c r="C14" s="87" t="s">
        <v>92</v>
      </c>
      <c r="D14" s="95" t="s">
        <v>30</v>
      </c>
      <c r="E14" s="96">
        <v>0</v>
      </c>
      <c r="F14" s="73">
        <v>6</v>
      </c>
      <c r="G14" s="97">
        <v>6</v>
      </c>
      <c r="H14" s="70">
        <v>0</v>
      </c>
      <c r="I14" s="43">
        <f>($F$10+1-F14)/$F$10*100*1</f>
        <v>75</v>
      </c>
      <c r="J14" s="43">
        <f t="shared" si="0"/>
        <v>93.91304347826086</v>
      </c>
      <c r="K14" s="49">
        <f t="shared" si="1"/>
        <v>168.91304347826087</v>
      </c>
    </row>
    <row r="15" spans="2:11" ht="37.5" customHeight="1" thickBot="1">
      <c r="B15" s="68">
        <v>3</v>
      </c>
      <c r="C15" s="69" t="s">
        <v>86</v>
      </c>
      <c r="D15" s="74" t="s">
        <v>46</v>
      </c>
      <c r="E15" s="79">
        <v>0</v>
      </c>
      <c r="F15" s="55">
        <v>8</v>
      </c>
      <c r="G15" s="80">
        <v>11</v>
      </c>
      <c r="H15" s="71">
        <v>0</v>
      </c>
      <c r="I15" s="37">
        <f>($F$10+1-F15)/$F$10*100*1</f>
        <v>65</v>
      </c>
      <c r="J15" s="37">
        <f t="shared" si="0"/>
        <v>67.82608695652173</v>
      </c>
      <c r="K15" s="52">
        <f t="shared" si="1"/>
        <v>132.82608695652175</v>
      </c>
    </row>
    <row r="16" spans="2:11" s="19" customFormat="1" ht="42.75" customHeight="1" thickBot="1">
      <c r="B16" s="20">
        <v>4</v>
      </c>
      <c r="C16" s="21" t="s">
        <v>48</v>
      </c>
      <c r="D16" s="75" t="s">
        <v>79</v>
      </c>
      <c r="E16" s="81">
        <v>0</v>
      </c>
      <c r="F16" s="29">
        <v>0</v>
      </c>
      <c r="G16" s="83">
        <v>1</v>
      </c>
      <c r="H16" s="72">
        <v>0</v>
      </c>
      <c r="I16" s="32">
        <v>0</v>
      </c>
      <c r="J16" s="32">
        <f t="shared" si="0"/>
        <v>120</v>
      </c>
      <c r="K16" s="31">
        <f t="shared" si="1"/>
        <v>120</v>
      </c>
    </row>
    <row r="17" spans="2:11" s="19" customFormat="1" ht="42.75" customHeight="1" thickBot="1">
      <c r="B17" s="20">
        <v>5</v>
      </c>
      <c r="C17" s="21" t="s">
        <v>35</v>
      </c>
      <c r="D17" s="75" t="s">
        <v>36</v>
      </c>
      <c r="E17" s="81">
        <v>0</v>
      </c>
      <c r="F17" s="54">
        <v>0</v>
      </c>
      <c r="G17" s="82">
        <v>2</v>
      </c>
      <c r="H17" s="72">
        <v>0</v>
      </c>
      <c r="I17" s="32">
        <v>0</v>
      </c>
      <c r="J17" s="32">
        <f t="shared" si="0"/>
        <v>114.78260869565217</v>
      </c>
      <c r="K17" s="31">
        <f t="shared" si="1"/>
        <v>114.78260869565217</v>
      </c>
    </row>
    <row r="18" spans="1:11" s="19" customFormat="1" ht="42.75" customHeight="1" thickBot="1">
      <c r="A18"/>
      <c r="B18" s="20">
        <v>6</v>
      </c>
      <c r="C18" s="21" t="s">
        <v>27</v>
      </c>
      <c r="D18" s="75" t="s">
        <v>28</v>
      </c>
      <c r="E18" s="81">
        <v>0</v>
      </c>
      <c r="F18" s="54">
        <v>0</v>
      </c>
      <c r="G18" s="82">
        <v>3</v>
      </c>
      <c r="H18" s="72">
        <v>0</v>
      </c>
      <c r="I18" s="32">
        <v>0</v>
      </c>
      <c r="J18" s="32">
        <f t="shared" si="0"/>
        <v>109.56521739130434</v>
      </c>
      <c r="K18" s="31">
        <f t="shared" si="1"/>
        <v>109.56521739130434</v>
      </c>
    </row>
    <row r="19" spans="2:11" s="88" customFormat="1" ht="42.75" customHeight="1" thickBot="1">
      <c r="B19" s="20">
        <v>7</v>
      </c>
      <c r="C19" s="21" t="s">
        <v>66</v>
      </c>
      <c r="D19" s="75" t="s">
        <v>65</v>
      </c>
      <c r="E19" s="81">
        <v>0</v>
      </c>
      <c r="F19" s="29">
        <v>12</v>
      </c>
      <c r="G19" s="83">
        <v>12</v>
      </c>
      <c r="H19" s="72">
        <v>0</v>
      </c>
      <c r="I19" s="32">
        <f>($F$10+1-F19)/$F$10*100*1</f>
        <v>45</v>
      </c>
      <c r="J19" s="32">
        <f t="shared" si="0"/>
        <v>62.60869565217391</v>
      </c>
      <c r="K19" s="31">
        <f t="shared" si="1"/>
        <v>107.6086956521739</v>
      </c>
    </row>
    <row r="20" spans="2:11" s="19" customFormat="1" ht="42.75" customHeight="1" thickBot="1">
      <c r="B20" s="20">
        <v>8</v>
      </c>
      <c r="C20" s="107" t="s">
        <v>44</v>
      </c>
      <c r="D20" s="108" t="s">
        <v>45</v>
      </c>
      <c r="E20" s="89">
        <v>0</v>
      </c>
      <c r="F20" s="103">
        <v>10</v>
      </c>
      <c r="G20" s="104">
        <v>14</v>
      </c>
      <c r="H20" s="90">
        <v>0</v>
      </c>
      <c r="I20" s="91">
        <f>($F$10+1-F20)/$F$10*100*1</f>
        <v>55.00000000000001</v>
      </c>
      <c r="J20" s="91">
        <f t="shared" si="0"/>
        <v>52.17391304347826</v>
      </c>
      <c r="K20" s="31">
        <f t="shared" si="1"/>
        <v>107.17391304347827</v>
      </c>
    </row>
    <row r="21" spans="2:11" s="19" customFormat="1" ht="42.75" customHeight="1" thickBot="1">
      <c r="B21" s="20">
        <v>9</v>
      </c>
      <c r="C21" s="53" t="s">
        <v>29</v>
      </c>
      <c r="D21" s="76" t="s">
        <v>89</v>
      </c>
      <c r="E21" s="81">
        <v>0</v>
      </c>
      <c r="F21" s="29">
        <v>0</v>
      </c>
      <c r="G21" s="83">
        <v>4</v>
      </c>
      <c r="H21" s="72">
        <v>0</v>
      </c>
      <c r="I21" s="32">
        <v>0</v>
      </c>
      <c r="J21" s="32">
        <f t="shared" si="0"/>
        <v>104.34782608695652</v>
      </c>
      <c r="K21" s="31">
        <f t="shared" si="1"/>
        <v>104.34782608695652</v>
      </c>
    </row>
    <row r="22" spans="2:11" s="19" customFormat="1" ht="42.75" customHeight="1" thickBot="1">
      <c r="B22" s="20">
        <v>10</v>
      </c>
      <c r="C22" s="102" t="s">
        <v>77</v>
      </c>
      <c r="D22" s="75" t="s">
        <v>38</v>
      </c>
      <c r="E22" s="81">
        <v>0</v>
      </c>
      <c r="F22" s="105">
        <v>1</v>
      </c>
      <c r="G22" s="106">
        <v>0</v>
      </c>
      <c r="H22" s="72">
        <v>0</v>
      </c>
      <c r="I22" s="32">
        <f>($F$10+1-F22)/$F$10*100*1</f>
        <v>100</v>
      </c>
      <c r="J22" s="32">
        <v>0</v>
      </c>
      <c r="K22" s="31">
        <f t="shared" si="1"/>
        <v>100</v>
      </c>
    </row>
    <row r="23" spans="2:11" s="19" customFormat="1" ht="42.75" customHeight="1" thickBot="1">
      <c r="B23" s="20">
        <v>11</v>
      </c>
      <c r="C23" s="21" t="s">
        <v>59</v>
      </c>
      <c r="D23" s="75" t="s">
        <v>55</v>
      </c>
      <c r="E23" s="81">
        <v>0</v>
      </c>
      <c r="F23" s="29">
        <v>0</v>
      </c>
      <c r="G23" s="83">
        <v>5</v>
      </c>
      <c r="H23" s="72">
        <v>0</v>
      </c>
      <c r="I23" s="32">
        <v>0</v>
      </c>
      <c r="J23" s="32">
        <f>($G$10+1-G23)/$G$10*100*1.2</f>
        <v>99.13043478260869</v>
      </c>
      <c r="K23" s="31">
        <f t="shared" si="1"/>
        <v>99.13043478260869</v>
      </c>
    </row>
    <row r="24" spans="2:11" s="19" customFormat="1" ht="42.75" customHeight="1" thickBot="1">
      <c r="B24" s="20">
        <v>12</v>
      </c>
      <c r="C24" s="21" t="s">
        <v>39</v>
      </c>
      <c r="D24" s="75" t="s">
        <v>75</v>
      </c>
      <c r="E24" s="81">
        <v>0</v>
      </c>
      <c r="F24" s="23">
        <v>4</v>
      </c>
      <c r="G24" s="84">
        <v>0</v>
      </c>
      <c r="H24" s="72">
        <v>0</v>
      </c>
      <c r="I24" s="32">
        <f>($F$10+1-F24)/$F$10*100*1</f>
        <v>85</v>
      </c>
      <c r="J24" s="32">
        <v>0</v>
      </c>
      <c r="K24" s="31">
        <f t="shared" si="1"/>
        <v>85</v>
      </c>
    </row>
    <row r="25" spans="2:11" s="19" customFormat="1" ht="42.75" customHeight="1" thickBot="1">
      <c r="B25" s="20">
        <v>13</v>
      </c>
      <c r="C25" s="21" t="s">
        <v>33</v>
      </c>
      <c r="D25" s="75" t="s">
        <v>34</v>
      </c>
      <c r="E25" s="81">
        <v>0</v>
      </c>
      <c r="F25" s="29">
        <v>13</v>
      </c>
      <c r="G25" s="83">
        <v>16</v>
      </c>
      <c r="H25" s="72">
        <v>0</v>
      </c>
      <c r="I25" s="32">
        <f>($F$10+1-F25)/$F$10*100*1</f>
        <v>40</v>
      </c>
      <c r="J25" s="32">
        <f>($G$10+1-G25)/$G$10*100*1.2</f>
        <v>41.7391304347826</v>
      </c>
      <c r="K25" s="31">
        <f t="shared" si="1"/>
        <v>81.7391304347826</v>
      </c>
    </row>
    <row r="26" spans="2:11" s="19" customFormat="1" ht="42.75" customHeight="1" thickBot="1">
      <c r="B26" s="20">
        <v>14</v>
      </c>
      <c r="C26" s="21" t="s">
        <v>40</v>
      </c>
      <c r="D26" s="75" t="s">
        <v>41</v>
      </c>
      <c r="E26" s="81">
        <v>0</v>
      </c>
      <c r="F26" s="23">
        <v>5</v>
      </c>
      <c r="G26" s="84">
        <v>0</v>
      </c>
      <c r="H26" s="72">
        <v>0</v>
      </c>
      <c r="I26" s="32">
        <f>($F$10+1-F26)/$F$10*100*1</f>
        <v>80</v>
      </c>
      <c r="J26" s="32">
        <v>0</v>
      </c>
      <c r="K26" s="31">
        <f t="shared" si="1"/>
        <v>80</v>
      </c>
    </row>
    <row r="27" spans="2:11" s="19" customFormat="1" ht="42.75" customHeight="1" thickBot="1">
      <c r="B27" s="20">
        <v>15</v>
      </c>
      <c r="C27" s="21" t="s">
        <v>74</v>
      </c>
      <c r="D27" s="75" t="s">
        <v>75</v>
      </c>
      <c r="E27" s="81">
        <v>0</v>
      </c>
      <c r="F27" s="23">
        <v>0</v>
      </c>
      <c r="G27" s="84">
        <v>9</v>
      </c>
      <c r="H27" s="72">
        <v>0</v>
      </c>
      <c r="I27" s="32">
        <v>0</v>
      </c>
      <c r="J27" s="32">
        <f>($G$10+1-G27)/$G$10*100*1.2</f>
        <v>78.26086956521739</v>
      </c>
      <c r="K27" s="31">
        <f t="shared" si="1"/>
        <v>78.26086956521739</v>
      </c>
    </row>
    <row r="28" spans="2:11" s="19" customFormat="1" ht="42.75" customHeight="1" thickBot="1">
      <c r="B28" s="20">
        <v>16</v>
      </c>
      <c r="C28" s="21" t="s">
        <v>70</v>
      </c>
      <c r="D28" s="75" t="s">
        <v>56</v>
      </c>
      <c r="E28" s="81">
        <v>0</v>
      </c>
      <c r="F28" s="22">
        <v>11</v>
      </c>
      <c r="G28" s="84">
        <v>19</v>
      </c>
      <c r="H28" s="72">
        <v>0</v>
      </c>
      <c r="I28" s="32">
        <f>($F$10+1-F28)/$F$10*100*1</f>
        <v>50</v>
      </c>
      <c r="J28" s="32">
        <f>($G$10+1-G28)/$G$10*100*1.2</f>
        <v>26.08695652173913</v>
      </c>
      <c r="K28" s="31">
        <f t="shared" si="1"/>
        <v>76.08695652173913</v>
      </c>
    </row>
    <row r="29" spans="2:11" s="19" customFormat="1" ht="42.75" customHeight="1" thickBot="1">
      <c r="B29" s="20">
        <v>17</v>
      </c>
      <c r="C29" s="21" t="s">
        <v>31</v>
      </c>
      <c r="D29" s="75" t="s">
        <v>32</v>
      </c>
      <c r="E29" s="81">
        <v>0</v>
      </c>
      <c r="F29" s="29">
        <v>0</v>
      </c>
      <c r="G29" s="83">
        <v>10</v>
      </c>
      <c r="H29" s="72">
        <v>0</v>
      </c>
      <c r="I29" s="32">
        <v>0</v>
      </c>
      <c r="J29" s="32">
        <f>($G$10+1-G29)/$G$10*100*1.2</f>
        <v>73.04347826086958</v>
      </c>
      <c r="K29" s="31">
        <f t="shared" si="1"/>
        <v>73.04347826086958</v>
      </c>
    </row>
    <row r="30" spans="2:11" s="19" customFormat="1" ht="42.75" customHeight="1" thickBot="1">
      <c r="B30" s="20">
        <v>18</v>
      </c>
      <c r="C30" s="21" t="s">
        <v>42</v>
      </c>
      <c r="D30" s="75" t="s">
        <v>82</v>
      </c>
      <c r="E30" s="109">
        <v>0</v>
      </c>
      <c r="F30" s="29">
        <v>7</v>
      </c>
      <c r="G30" s="83">
        <v>0</v>
      </c>
      <c r="H30" s="72">
        <v>0</v>
      </c>
      <c r="I30" s="32">
        <f>($F$10+1-F30)/$F$10*100*1</f>
        <v>70</v>
      </c>
      <c r="J30" s="32">
        <v>0</v>
      </c>
      <c r="K30" s="31">
        <f t="shared" si="1"/>
        <v>70</v>
      </c>
    </row>
    <row r="31" spans="2:11" s="19" customFormat="1" ht="42.75" customHeight="1" thickBot="1">
      <c r="B31" s="20">
        <v>19</v>
      </c>
      <c r="C31" s="21" t="s">
        <v>61</v>
      </c>
      <c r="D31" s="75" t="s">
        <v>15</v>
      </c>
      <c r="E31" s="109">
        <v>0</v>
      </c>
      <c r="F31" s="29">
        <v>16</v>
      </c>
      <c r="G31" s="83">
        <v>17</v>
      </c>
      <c r="H31" s="72">
        <v>0</v>
      </c>
      <c r="I31" s="32">
        <f>($F$10+1-F31)/$F$10*100*1</f>
        <v>25</v>
      </c>
      <c r="J31" s="32">
        <f>($G$10+1-G31)/$G$10*100*1.2</f>
        <v>36.52173913043479</v>
      </c>
      <c r="K31" s="31">
        <f t="shared" si="1"/>
        <v>61.52173913043479</v>
      </c>
    </row>
    <row r="32" spans="2:11" s="19" customFormat="1" ht="42.75" customHeight="1" thickBot="1">
      <c r="B32" s="20">
        <v>20</v>
      </c>
      <c r="C32" s="21" t="s">
        <v>43</v>
      </c>
      <c r="D32" s="75" t="s">
        <v>16</v>
      </c>
      <c r="E32" s="109">
        <v>0</v>
      </c>
      <c r="F32" s="29">
        <v>9</v>
      </c>
      <c r="G32" s="83">
        <v>0</v>
      </c>
      <c r="H32" s="72">
        <v>0</v>
      </c>
      <c r="I32" s="32">
        <f>($F$10+1-F32)/$F$10*100*1</f>
        <v>60</v>
      </c>
      <c r="J32" s="32">
        <v>0</v>
      </c>
      <c r="K32" s="31">
        <f t="shared" si="1"/>
        <v>60</v>
      </c>
    </row>
    <row r="33" spans="2:11" s="19" customFormat="1" ht="42.75" customHeight="1" thickBot="1">
      <c r="B33" s="20">
        <v>21</v>
      </c>
      <c r="C33" s="21" t="s">
        <v>17</v>
      </c>
      <c r="D33" s="75" t="s">
        <v>18</v>
      </c>
      <c r="E33" s="109">
        <v>0</v>
      </c>
      <c r="F33" s="29">
        <v>0</v>
      </c>
      <c r="G33" s="83">
        <v>13</v>
      </c>
      <c r="H33" s="72">
        <v>0</v>
      </c>
      <c r="I33" s="32">
        <v>0</v>
      </c>
      <c r="J33" s="32">
        <f aca="true" t="shared" si="2" ref="J33:J38">($G$10+1-G33)/$G$10*100*1.2</f>
        <v>57.391304347826086</v>
      </c>
      <c r="K33" s="31">
        <f t="shared" si="1"/>
        <v>57.391304347826086</v>
      </c>
    </row>
    <row r="34" spans="2:11" s="19" customFormat="1" ht="42.75" customHeight="1" thickBot="1">
      <c r="B34" s="20">
        <v>22</v>
      </c>
      <c r="C34" s="21" t="s">
        <v>19</v>
      </c>
      <c r="D34" s="75" t="s">
        <v>85</v>
      </c>
      <c r="E34" s="109">
        <v>0</v>
      </c>
      <c r="F34" s="29">
        <v>14</v>
      </c>
      <c r="G34" s="83">
        <v>20</v>
      </c>
      <c r="H34" s="72">
        <v>0</v>
      </c>
      <c r="I34" s="32">
        <f>($F$10+1-F34)/$F$10*100*1</f>
        <v>35</v>
      </c>
      <c r="J34" s="32">
        <f t="shared" si="2"/>
        <v>20.8695652173913</v>
      </c>
      <c r="K34" s="31">
        <f t="shared" si="1"/>
        <v>55.8695652173913</v>
      </c>
    </row>
    <row r="35" spans="2:11" s="19" customFormat="1" ht="42.75" customHeight="1" thickBot="1">
      <c r="B35" s="20">
        <v>23</v>
      </c>
      <c r="C35" s="21" t="s">
        <v>60</v>
      </c>
      <c r="D35" s="75" t="s">
        <v>20</v>
      </c>
      <c r="E35" s="109">
        <v>0</v>
      </c>
      <c r="F35" s="29">
        <v>0</v>
      </c>
      <c r="G35" s="83">
        <v>15</v>
      </c>
      <c r="H35" s="72">
        <v>0</v>
      </c>
      <c r="I35" s="32">
        <v>0</v>
      </c>
      <c r="J35" s="32">
        <f t="shared" si="2"/>
        <v>46.95652173913043</v>
      </c>
      <c r="K35" s="31">
        <f t="shared" si="1"/>
        <v>46.95652173913043</v>
      </c>
    </row>
    <row r="36" spans="2:11" s="19" customFormat="1" ht="42.75" customHeight="1" thickBot="1">
      <c r="B36" s="20">
        <v>24</v>
      </c>
      <c r="C36" s="21" t="s">
        <v>37</v>
      </c>
      <c r="D36" s="75" t="s">
        <v>21</v>
      </c>
      <c r="E36" s="109">
        <v>0</v>
      </c>
      <c r="F36" s="29">
        <v>15</v>
      </c>
      <c r="G36" s="83">
        <v>22</v>
      </c>
      <c r="H36" s="72">
        <v>0</v>
      </c>
      <c r="I36" s="32">
        <f>($F$10+1-F36)/$F$10*100*1</f>
        <v>30</v>
      </c>
      <c r="J36" s="32">
        <f t="shared" si="2"/>
        <v>10.43478260869565</v>
      </c>
      <c r="K36" s="31">
        <f t="shared" si="1"/>
        <v>40.43478260869565</v>
      </c>
    </row>
    <row r="37" spans="2:11" s="19" customFormat="1" ht="42.75" customHeight="1" thickBot="1">
      <c r="B37" s="20">
        <v>25</v>
      </c>
      <c r="C37" s="21" t="s">
        <v>22</v>
      </c>
      <c r="D37" s="75" t="s">
        <v>13</v>
      </c>
      <c r="E37" s="109">
        <v>0</v>
      </c>
      <c r="F37" s="29">
        <v>17</v>
      </c>
      <c r="G37" s="83">
        <v>21</v>
      </c>
      <c r="H37" s="72">
        <v>0</v>
      </c>
      <c r="I37" s="32">
        <f>($F$10+1-F37)/$F$10*100*1</f>
        <v>20</v>
      </c>
      <c r="J37" s="32">
        <f t="shared" si="2"/>
        <v>15.652173913043477</v>
      </c>
      <c r="K37" s="31">
        <f t="shared" si="1"/>
        <v>35.65217391304348</v>
      </c>
    </row>
    <row r="38" spans="2:11" s="19" customFormat="1" ht="42.75" customHeight="1" thickBot="1">
      <c r="B38" s="20">
        <v>26</v>
      </c>
      <c r="C38" s="21" t="s">
        <v>62</v>
      </c>
      <c r="D38" s="75" t="s">
        <v>23</v>
      </c>
      <c r="E38" s="109">
        <v>0</v>
      </c>
      <c r="F38" s="29">
        <v>0</v>
      </c>
      <c r="G38" s="83">
        <v>18</v>
      </c>
      <c r="H38" s="72">
        <v>0</v>
      </c>
      <c r="I38" s="32">
        <v>0</v>
      </c>
      <c r="J38" s="32">
        <f t="shared" si="2"/>
        <v>31.304347826086953</v>
      </c>
      <c r="K38" s="31">
        <f t="shared" si="1"/>
        <v>31.304347826086953</v>
      </c>
    </row>
    <row r="39" spans="2:11" s="19" customFormat="1" ht="42.75" customHeight="1" thickBot="1">
      <c r="B39" s="20">
        <v>27</v>
      </c>
      <c r="C39" s="21" t="s">
        <v>78</v>
      </c>
      <c r="D39" s="75" t="s">
        <v>84</v>
      </c>
      <c r="E39" s="109">
        <v>0</v>
      </c>
      <c r="F39" s="29">
        <v>18</v>
      </c>
      <c r="G39" s="83">
        <v>0</v>
      </c>
      <c r="H39" s="72">
        <v>0</v>
      </c>
      <c r="I39" s="32">
        <f>($F$10+1-F39)/$F$10*100*1</f>
        <v>15</v>
      </c>
      <c r="J39" s="32">
        <v>0</v>
      </c>
      <c r="K39" s="31">
        <f t="shared" si="1"/>
        <v>15</v>
      </c>
    </row>
    <row r="40" spans="2:11" s="19" customFormat="1" ht="42.75" customHeight="1" thickBot="1">
      <c r="B40" s="20">
        <v>28</v>
      </c>
      <c r="C40" s="21" t="s">
        <v>24</v>
      </c>
      <c r="D40" s="75" t="s">
        <v>5</v>
      </c>
      <c r="E40" s="110">
        <v>0</v>
      </c>
      <c r="F40" s="85">
        <v>19</v>
      </c>
      <c r="G40" s="86">
        <v>0</v>
      </c>
      <c r="H40" s="72">
        <v>0</v>
      </c>
      <c r="I40" s="32">
        <f>($F$10+1-F40)/$F$10*100*1</f>
        <v>10</v>
      </c>
      <c r="J40" s="32">
        <v>0</v>
      </c>
      <c r="K40" s="31">
        <f t="shared" si="1"/>
        <v>10</v>
      </c>
    </row>
    <row r="47" spans="3:4" ht="14.25">
      <c r="C47" s="12" t="s">
        <v>69</v>
      </c>
      <c r="D47" s="17"/>
    </row>
    <row r="48" spans="3:11" ht="138.75" customHeight="1">
      <c r="C48" s="116" t="s">
        <v>58</v>
      </c>
      <c r="D48" s="117"/>
      <c r="E48" s="117"/>
      <c r="F48" s="117"/>
      <c r="G48" s="117"/>
      <c r="H48" s="117"/>
      <c r="I48" s="117"/>
      <c r="J48" s="117"/>
      <c r="K48" s="117"/>
    </row>
    <row r="49" spans="3:4" ht="14.25">
      <c r="C49" s="2"/>
      <c r="D49" s="18"/>
    </row>
    <row r="50" spans="3:4" ht="14.25">
      <c r="C50" s="3" t="s">
        <v>63</v>
      </c>
      <c r="D50" s="18"/>
    </row>
    <row r="51" spans="3:4" ht="14.25">
      <c r="C51" s="3"/>
      <c r="D51" s="18"/>
    </row>
  </sheetData>
  <sheetProtection/>
  <mergeCells count="13">
    <mergeCell ref="C2:K2"/>
    <mergeCell ref="C4:K4"/>
    <mergeCell ref="E7:G7"/>
    <mergeCell ref="C7:C12"/>
    <mergeCell ref="H7:H12"/>
    <mergeCell ref="K7:K12"/>
    <mergeCell ref="I7:I12"/>
    <mergeCell ref="B7:B12"/>
    <mergeCell ref="C48:K48"/>
    <mergeCell ref="E9:G9"/>
    <mergeCell ref="E11:G12"/>
    <mergeCell ref="J7:J12"/>
    <mergeCell ref="D7:D12"/>
  </mergeCells>
  <printOptions/>
  <pageMargins left="0.7500000000000001" right="0.7500000000000001" top="1" bottom="1" header="0.5" footer="0.5"/>
  <pageSetup fitToHeight="1" fitToWidth="1" orientation="landscape" paperSize="10" scale="2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="75" zoomScaleNormal="75" zoomScalePageLayoutView="0" workbookViewId="0" topLeftCell="A1">
      <selection activeCell="H36" sqref="H36"/>
    </sheetView>
  </sheetViews>
  <sheetFormatPr defaultColWidth="9.00390625" defaultRowHeight="12.75"/>
  <cols>
    <col min="1" max="1" width="11.00390625" style="0" customWidth="1"/>
    <col min="2" max="2" width="10.75390625" style="6" customWidth="1"/>
    <col min="3" max="3" width="19.75390625" style="1" customWidth="1"/>
    <col min="4" max="4" width="18.375" style="1" customWidth="1"/>
    <col min="5" max="5" width="18.625" style="1" customWidth="1"/>
    <col min="6" max="6" width="15.00390625" style="8" customWidth="1"/>
    <col min="7" max="8" width="15.875" style="6" customWidth="1"/>
    <col min="9" max="9" width="15.625" style="7" customWidth="1"/>
    <col min="10" max="10" width="14.375" style="0" customWidth="1"/>
    <col min="11" max="16384" width="11.00390625" style="0" customWidth="1"/>
  </cols>
  <sheetData>
    <row r="2" spans="2:9" s="27" customFormat="1" ht="22.5">
      <c r="B2" s="28"/>
      <c r="C2" s="130" t="s">
        <v>73</v>
      </c>
      <c r="D2" s="130"/>
      <c r="E2" s="131"/>
      <c r="F2" s="131"/>
      <c r="G2" s="131"/>
      <c r="H2" s="131"/>
      <c r="I2" s="131"/>
    </row>
    <row r="3" spans="2:9" s="27" customFormat="1" ht="22.5">
      <c r="B3" s="28"/>
      <c r="C3" s="5"/>
      <c r="D3" s="6"/>
      <c r="E3" s="1"/>
      <c r="F3" s="1"/>
      <c r="G3" s="1"/>
      <c r="H3" s="8"/>
      <c r="I3" s="6"/>
    </row>
    <row r="4" spans="2:9" s="27" customFormat="1" ht="22.5">
      <c r="B4" s="28"/>
      <c r="C4" s="132" t="s">
        <v>25</v>
      </c>
      <c r="D4" s="132"/>
      <c r="E4" s="133"/>
      <c r="F4" s="133"/>
      <c r="G4" s="133"/>
      <c r="H4" s="133"/>
      <c r="I4" s="133"/>
    </row>
    <row r="6" ht="12.75" customHeight="1" thickBot="1"/>
    <row r="7" spans="2:10" ht="12.75" customHeight="1">
      <c r="B7" s="113" t="s">
        <v>53</v>
      </c>
      <c r="C7" s="127" t="s">
        <v>54</v>
      </c>
      <c r="D7" s="134" t="s">
        <v>52</v>
      </c>
      <c r="E7" s="135"/>
      <c r="F7" s="136"/>
      <c r="G7" s="124" t="s">
        <v>51</v>
      </c>
      <c r="H7" s="124" t="s">
        <v>49</v>
      </c>
      <c r="I7" s="124" t="s">
        <v>50</v>
      </c>
      <c r="J7" s="113" t="s">
        <v>93</v>
      </c>
    </row>
    <row r="8" spans="2:10" ht="12.75" customHeight="1">
      <c r="B8" s="114"/>
      <c r="C8" s="128"/>
      <c r="D8" s="10" t="s">
        <v>64</v>
      </c>
      <c r="E8" s="10" t="s">
        <v>71</v>
      </c>
      <c r="F8" s="13" t="s">
        <v>47</v>
      </c>
      <c r="G8" s="125"/>
      <c r="H8" s="125"/>
      <c r="I8" s="125"/>
      <c r="J8" s="114"/>
    </row>
    <row r="9" spans="2:10" ht="12.75" customHeight="1">
      <c r="B9" s="114"/>
      <c r="C9" s="128"/>
      <c r="D9" s="118" t="s">
        <v>68</v>
      </c>
      <c r="E9" s="119"/>
      <c r="F9" s="119"/>
      <c r="G9" s="125"/>
      <c r="H9" s="125"/>
      <c r="I9" s="125"/>
      <c r="J9" s="114"/>
    </row>
    <row r="10" spans="2:10" ht="12.75" customHeight="1">
      <c r="B10" s="114"/>
      <c r="C10" s="128"/>
      <c r="D10" s="16">
        <v>6</v>
      </c>
      <c r="E10" s="11">
        <v>20</v>
      </c>
      <c r="F10" s="14">
        <v>23</v>
      </c>
      <c r="G10" s="125"/>
      <c r="H10" s="125"/>
      <c r="I10" s="125"/>
      <c r="J10" s="114"/>
    </row>
    <row r="11" spans="2:10" ht="12.75" customHeight="1">
      <c r="B11" s="114"/>
      <c r="C11" s="128"/>
      <c r="D11" s="120" t="s">
        <v>57</v>
      </c>
      <c r="E11" s="121"/>
      <c r="F11" s="121"/>
      <c r="G11" s="125"/>
      <c r="H11" s="125"/>
      <c r="I11" s="125"/>
      <c r="J11" s="114"/>
    </row>
    <row r="12" spans="2:10" ht="15" customHeight="1" thickBot="1">
      <c r="B12" s="115"/>
      <c r="C12" s="129"/>
      <c r="D12" s="122"/>
      <c r="E12" s="123"/>
      <c r="F12" s="123"/>
      <c r="G12" s="126"/>
      <c r="H12" s="126"/>
      <c r="I12" s="126"/>
      <c r="J12" s="143"/>
    </row>
    <row r="13" spans="2:10" s="26" customFormat="1" ht="55.5" customHeight="1" thickBot="1">
      <c r="B13" s="33">
        <v>1</v>
      </c>
      <c r="C13" s="38" t="s">
        <v>80</v>
      </c>
      <c r="D13" s="39">
        <v>0</v>
      </c>
      <c r="E13" s="39">
        <v>1</v>
      </c>
      <c r="F13" s="40">
        <v>2</v>
      </c>
      <c r="G13" s="34">
        <v>0</v>
      </c>
      <c r="H13" s="34">
        <f aca="true" t="shared" si="0" ref="H13:H18">($E$10+1-E13)/$E$10*100*1</f>
        <v>100</v>
      </c>
      <c r="I13" s="34">
        <f aca="true" t="shared" si="1" ref="I13:I28">($F$10+1-F13)/$F$10*100*1.2</f>
        <v>114.78260869565217</v>
      </c>
      <c r="J13" s="60">
        <f>SUM(G13:I13)</f>
        <v>214.7826086956522</v>
      </c>
    </row>
    <row r="14" spans="2:10" s="26" customFormat="1" ht="55.5" customHeight="1" thickBot="1">
      <c r="B14" s="42">
        <v>2</v>
      </c>
      <c r="C14" s="44" t="s">
        <v>12</v>
      </c>
      <c r="D14" s="45">
        <v>0</v>
      </c>
      <c r="E14" s="101">
        <v>3</v>
      </c>
      <c r="F14" s="46">
        <v>8</v>
      </c>
      <c r="G14" s="43">
        <v>0</v>
      </c>
      <c r="H14" s="43">
        <f t="shared" si="0"/>
        <v>90</v>
      </c>
      <c r="I14" s="43">
        <f t="shared" si="1"/>
        <v>83.4782608695652</v>
      </c>
      <c r="J14" s="61">
        <f>SUM(G14:I14)</f>
        <v>173.4782608695652</v>
      </c>
    </row>
    <row r="15" spans="1:10" s="26" customFormat="1" ht="57" customHeight="1" thickBot="1">
      <c r="A15" s="51"/>
      <c r="B15" s="35">
        <v>3</v>
      </c>
      <c r="C15" s="36" t="s">
        <v>8</v>
      </c>
      <c r="D15" s="55">
        <v>0</v>
      </c>
      <c r="E15" s="55">
        <v>6</v>
      </c>
      <c r="F15" s="56">
        <v>6</v>
      </c>
      <c r="G15" s="37">
        <v>0</v>
      </c>
      <c r="H15" s="37">
        <f t="shared" si="0"/>
        <v>75</v>
      </c>
      <c r="I15" s="37">
        <f t="shared" si="1"/>
        <v>93.91304347826086</v>
      </c>
      <c r="J15" s="62">
        <f>SUM(G15:I15)</f>
        <v>168.91304347826087</v>
      </c>
    </row>
    <row r="16" spans="1:10" s="26" customFormat="1" ht="57" customHeight="1" thickBot="1">
      <c r="A16" s="51"/>
      <c r="B16" s="47">
        <v>4</v>
      </c>
      <c r="C16" s="48" t="s">
        <v>75</v>
      </c>
      <c r="D16" s="93">
        <v>0</v>
      </c>
      <c r="E16" s="93">
        <v>4</v>
      </c>
      <c r="F16" s="94">
        <v>9</v>
      </c>
      <c r="G16" s="32">
        <v>0</v>
      </c>
      <c r="H16" s="32">
        <f t="shared" si="0"/>
        <v>85</v>
      </c>
      <c r="I16" s="32">
        <f t="shared" si="1"/>
        <v>78.26086956521739</v>
      </c>
      <c r="J16" s="63">
        <f>SUM(G16:I16)</f>
        <v>163.26086956521738</v>
      </c>
    </row>
    <row r="17" spans="2:10" s="26" customFormat="1" ht="57" customHeight="1" thickBot="1">
      <c r="B17" s="20">
        <v>5</v>
      </c>
      <c r="C17" s="50" t="s">
        <v>76</v>
      </c>
      <c r="D17" s="92">
        <v>0</v>
      </c>
      <c r="E17" s="92">
        <v>7</v>
      </c>
      <c r="F17" s="99">
        <v>10</v>
      </c>
      <c r="G17" s="32">
        <v>0</v>
      </c>
      <c r="H17" s="32">
        <f t="shared" si="0"/>
        <v>70</v>
      </c>
      <c r="I17" s="32">
        <f t="shared" si="1"/>
        <v>73.04347826086958</v>
      </c>
      <c r="J17" s="63">
        <f>SUM(G17:I17)</f>
        <v>143.04347826086956</v>
      </c>
    </row>
    <row r="18" spans="2:10" s="26" customFormat="1" ht="57" customHeight="1" thickBot="1">
      <c r="B18" s="20">
        <v>6</v>
      </c>
      <c r="C18" s="50" t="s">
        <v>9</v>
      </c>
      <c r="D18" s="92">
        <v>0</v>
      </c>
      <c r="E18" s="92">
        <v>8</v>
      </c>
      <c r="F18" s="99">
        <v>11</v>
      </c>
      <c r="G18" s="32">
        <v>0</v>
      </c>
      <c r="H18" s="32">
        <f t="shared" si="0"/>
        <v>65</v>
      </c>
      <c r="I18" s="32">
        <f t="shared" si="1"/>
        <v>67.82608695652173</v>
      </c>
      <c r="J18" s="63">
        <f>G18+H18+I18</f>
        <v>132.82608695652175</v>
      </c>
    </row>
    <row r="19" spans="2:10" s="64" customFormat="1" ht="57" customHeight="1" thickBot="1">
      <c r="B19" s="65">
        <v>7</v>
      </c>
      <c r="C19" s="21" t="s">
        <v>11</v>
      </c>
      <c r="D19" s="29">
        <v>0</v>
      </c>
      <c r="E19" s="29">
        <v>0</v>
      </c>
      <c r="F19" s="30">
        <v>1</v>
      </c>
      <c r="G19" s="32">
        <v>0</v>
      </c>
      <c r="H19" s="32">
        <v>0</v>
      </c>
      <c r="I19" s="32">
        <f t="shared" si="1"/>
        <v>120</v>
      </c>
      <c r="J19" s="63">
        <f aca="true" t="shared" si="2" ref="J19:J34">SUM(G19:I19)</f>
        <v>120</v>
      </c>
    </row>
    <row r="20" spans="2:10" s="64" customFormat="1" ht="57" customHeight="1" thickBot="1">
      <c r="B20" s="65">
        <v>9</v>
      </c>
      <c r="C20" s="21" t="s">
        <v>1</v>
      </c>
      <c r="D20" s="29">
        <v>0</v>
      </c>
      <c r="E20" s="29">
        <v>5</v>
      </c>
      <c r="F20" s="30">
        <v>18</v>
      </c>
      <c r="G20" s="32">
        <v>0</v>
      </c>
      <c r="H20" s="32">
        <f>($E$10+1-E20)/$E$10*100*1</f>
        <v>80</v>
      </c>
      <c r="I20" s="32">
        <f t="shared" si="1"/>
        <v>31.304347826086953</v>
      </c>
      <c r="J20" s="63">
        <f t="shared" si="2"/>
        <v>111.30434782608695</v>
      </c>
    </row>
    <row r="21" spans="2:10" s="64" customFormat="1" ht="57" customHeight="1" thickBot="1">
      <c r="B21" s="65">
        <v>10</v>
      </c>
      <c r="C21" s="21" t="s">
        <v>81</v>
      </c>
      <c r="D21" s="29">
        <v>0</v>
      </c>
      <c r="E21" s="29">
        <v>0</v>
      </c>
      <c r="F21" s="30">
        <v>3</v>
      </c>
      <c r="G21" s="32">
        <v>0</v>
      </c>
      <c r="H21" s="32">
        <v>0</v>
      </c>
      <c r="I21" s="32">
        <f t="shared" si="1"/>
        <v>109.56521739130434</v>
      </c>
      <c r="J21" s="63">
        <f t="shared" si="2"/>
        <v>109.56521739130434</v>
      </c>
    </row>
    <row r="22" spans="2:10" s="64" customFormat="1" ht="57" customHeight="1" thickBot="1">
      <c r="B22" s="65">
        <v>11</v>
      </c>
      <c r="C22" s="21" t="s">
        <v>14</v>
      </c>
      <c r="D22" s="29">
        <v>0</v>
      </c>
      <c r="E22" s="29">
        <v>12</v>
      </c>
      <c r="F22" s="30">
        <v>12</v>
      </c>
      <c r="G22" s="32">
        <v>0</v>
      </c>
      <c r="H22" s="32">
        <f>($E$10+1-E22)/$E$10*100*1</f>
        <v>45</v>
      </c>
      <c r="I22" s="32">
        <f t="shared" si="1"/>
        <v>62.60869565217391</v>
      </c>
      <c r="J22" s="63">
        <f t="shared" si="2"/>
        <v>107.6086956521739</v>
      </c>
    </row>
    <row r="23" spans="2:10" s="26" customFormat="1" ht="57" customHeight="1" thickBot="1">
      <c r="B23" s="20">
        <v>12</v>
      </c>
      <c r="C23" s="48" t="s">
        <v>7</v>
      </c>
      <c r="D23" s="93">
        <v>0</v>
      </c>
      <c r="E23" s="93">
        <v>10</v>
      </c>
      <c r="F23" s="94">
        <v>14</v>
      </c>
      <c r="G23" s="32">
        <v>0</v>
      </c>
      <c r="H23" s="32">
        <f>($E$10+1-E23)/$E$10*100*1</f>
        <v>55.00000000000001</v>
      </c>
      <c r="I23" s="32">
        <f t="shared" si="1"/>
        <v>52.17391304347826</v>
      </c>
      <c r="J23" s="63">
        <f t="shared" si="2"/>
        <v>107.17391304347827</v>
      </c>
    </row>
    <row r="24" spans="2:10" s="26" customFormat="1" ht="57" customHeight="1" thickBot="1">
      <c r="B24" s="20">
        <v>13</v>
      </c>
      <c r="C24" s="21" t="s">
        <v>87</v>
      </c>
      <c r="D24" s="54">
        <v>0</v>
      </c>
      <c r="E24" s="29">
        <v>0</v>
      </c>
      <c r="F24" s="30">
        <v>4</v>
      </c>
      <c r="G24" s="32">
        <v>0</v>
      </c>
      <c r="H24" s="32">
        <v>0</v>
      </c>
      <c r="I24" s="32">
        <f t="shared" si="1"/>
        <v>104.34782608695652</v>
      </c>
      <c r="J24" s="63">
        <f t="shared" si="2"/>
        <v>104.34782608695652</v>
      </c>
    </row>
    <row r="25" spans="2:10" s="26" customFormat="1" ht="57" customHeight="1" thickBot="1">
      <c r="B25" s="20">
        <v>14</v>
      </c>
      <c r="C25" s="21" t="s">
        <v>88</v>
      </c>
      <c r="D25" s="29">
        <v>0</v>
      </c>
      <c r="E25" s="29">
        <v>0</v>
      </c>
      <c r="F25" s="30">
        <v>5</v>
      </c>
      <c r="G25" s="32">
        <v>0</v>
      </c>
      <c r="H25" s="32">
        <v>0</v>
      </c>
      <c r="I25" s="32">
        <f t="shared" si="1"/>
        <v>99.13043478260869</v>
      </c>
      <c r="J25" s="63">
        <f t="shared" si="2"/>
        <v>99.13043478260869</v>
      </c>
    </row>
    <row r="26" spans="2:10" s="26" customFormat="1" ht="57" customHeight="1" thickBot="1">
      <c r="B26" s="20">
        <v>15</v>
      </c>
      <c r="C26" s="48" t="s">
        <v>83</v>
      </c>
      <c r="D26" s="93">
        <v>0</v>
      </c>
      <c r="E26" s="93">
        <v>13</v>
      </c>
      <c r="F26" s="94">
        <v>16</v>
      </c>
      <c r="G26" s="32">
        <v>0</v>
      </c>
      <c r="H26" s="32">
        <f>($E$10+1-E26)/$E$10*100*1</f>
        <v>40</v>
      </c>
      <c r="I26" s="32">
        <f t="shared" si="1"/>
        <v>41.7391304347826</v>
      </c>
      <c r="J26" s="63">
        <f t="shared" si="2"/>
        <v>81.7391304347826</v>
      </c>
    </row>
    <row r="27" spans="2:10" s="64" customFormat="1" ht="57" customHeight="1" thickBot="1">
      <c r="B27" s="65">
        <v>16</v>
      </c>
      <c r="C27" s="21" t="s">
        <v>4</v>
      </c>
      <c r="D27" s="29">
        <v>0</v>
      </c>
      <c r="E27" s="29">
        <v>11</v>
      </c>
      <c r="F27" s="30">
        <v>19</v>
      </c>
      <c r="G27" s="32">
        <v>0</v>
      </c>
      <c r="H27" s="32">
        <f>($E$10+1-E27)/$E$10*100*1</f>
        <v>50</v>
      </c>
      <c r="I27" s="32">
        <f t="shared" si="1"/>
        <v>26.08695652173913</v>
      </c>
      <c r="J27" s="63">
        <f t="shared" si="2"/>
        <v>76.08695652173913</v>
      </c>
    </row>
    <row r="28" spans="2:10" s="26" customFormat="1" ht="57" customHeight="1" thickBot="1">
      <c r="B28" s="24">
        <v>17</v>
      </c>
      <c r="C28" s="25" t="s">
        <v>6</v>
      </c>
      <c r="D28" s="85">
        <v>0</v>
      </c>
      <c r="E28" s="85">
        <v>16</v>
      </c>
      <c r="F28" s="100">
        <v>17</v>
      </c>
      <c r="G28" s="32">
        <v>0</v>
      </c>
      <c r="H28" s="32">
        <f>($E$10+1-E28)/$E$10*100*1</f>
        <v>25</v>
      </c>
      <c r="I28" s="32">
        <f t="shared" si="1"/>
        <v>36.52173913043479</v>
      </c>
      <c r="J28" s="63">
        <f t="shared" si="2"/>
        <v>61.52173913043479</v>
      </c>
    </row>
    <row r="29" spans="2:10" s="64" customFormat="1" ht="57" customHeight="1" thickBot="1">
      <c r="B29" s="65">
        <v>18</v>
      </c>
      <c r="C29" s="21" t="s">
        <v>10</v>
      </c>
      <c r="D29" s="29">
        <v>0</v>
      </c>
      <c r="E29" s="29">
        <v>9</v>
      </c>
      <c r="F29" s="30">
        <v>0</v>
      </c>
      <c r="G29" s="32">
        <v>0</v>
      </c>
      <c r="H29" s="32">
        <f>($E$10+1-E29)/$E$10*100*1</f>
        <v>60</v>
      </c>
      <c r="I29" s="32">
        <v>0</v>
      </c>
      <c r="J29" s="63">
        <f t="shared" si="2"/>
        <v>60</v>
      </c>
    </row>
    <row r="30" spans="2:10" s="64" customFormat="1" ht="57" customHeight="1" thickBot="1">
      <c r="B30" s="65">
        <v>19</v>
      </c>
      <c r="C30" s="21" t="s">
        <v>2</v>
      </c>
      <c r="D30" s="29">
        <v>0</v>
      </c>
      <c r="E30" s="29">
        <v>0</v>
      </c>
      <c r="F30" s="30">
        <v>13</v>
      </c>
      <c r="G30" s="32">
        <v>0</v>
      </c>
      <c r="H30" s="32">
        <v>0</v>
      </c>
      <c r="I30" s="32">
        <f>($F$10+1-F30)/$F$10*100*1.2</f>
        <v>57.391304347826086</v>
      </c>
      <c r="J30" s="63">
        <f t="shared" si="2"/>
        <v>57.391304347826086</v>
      </c>
    </row>
    <row r="31" spans="2:10" s="26" customFormat="1" ht="57" customHeight="1" thickBot="1">
      <c r="B31" s="20">
        <v>20</v>
      </c>
      <c r="C31" s="21" t="s">
        <v>5</v>
      </c>
      <c r="D31" s="29">
        <v>0</v>
      </c>
      <c r="E31" s="29">
        <v>19</v>
      </c>
      <c r="F31" s="30">
        <v>15</v>
      </c>
      <c r="G31" s="32">
        <v>0</v>
      </c>
      <c r="H31" s="32">
        <f>($E$10+1-E31)/$E$10*100*1</f>
        <v>10</v>
      </c>
      <c r="I31" s="32">
        <f>($F$10+1-F31)/$F$10*100*1.2</f>
        <v>46.95652173913043</v>
      </c>
      <c r="J31" s="63">
        <f t="shared" si="2"/>
        <v>56.95652173913043</v>
      </c>
    </row>
    <row r="32" spans="1:10" s="64" customFormat="1" ht="57" customHeight="1" thickBot="1">
      <c r="A32" s="66"/>
      <c r="B32" s="67">
        <v>21</v>
      </c>
      <c r="C32" s="21" t="s">
        <v>85</v>
      </c>
      <c r="D32" s="29">
        <v>0</v>
      </c>
      <c r="E32" s="29">
        <v>14</v>
      </c>
      <c r="F32" s="30">
        <v>20</v>
      </c>
      <c r="G32" s="32">
        <v>0</v>
      </c>
      <c r="H32" s="32">
        <f>($E$10+1-E32)/$E$10*100*1</f>
        <v>35</v>
      </c>
      <c r="I32" s="32">
        <f>($F$10+1-F32)/$F$10*100*1.2</f>
        <v>20.8695652173913</v>
      </c>
      <c r="J32" s="63">
        <f t="shared" si="2"/>
        <v>55.8695652173913</v>
      </c>
    </row>
    <row r="33" spans="1:10" s="64" customFormat="1" ht="57" customHeight="1" thickBot="1">
      <c r="A33" s="66"/>
      <c r="B33" s="67">
        <v>22</v>
      </c>
      <c r="C33" s="21" t="s">
        <v>13</v>
      </c>
      <c r="D33" s="29">
        <v>0</v>
      </c>
      <c r="E33" s="29">
        <v>17</v>
      </c>
      <c r="F33" s="30">
        <v>21</v>
      </c>
      <c r="G33" s="32">
        <v>0</v>
      </c>
      <c r="H33" s="32">
        <f>($E$10+1-E33)/$E$10*100*1</f>
        <v>20</v>
      </c>
      <c r="I33" s="32">
        <f>($F$10+1-F33)/$F$10*100*1.2</f>
        <v>15.652173913043477</v>
      </c>
      <c r="J33" s="63">
        <f t="shared" si="2"/>
        <v>35.65217391304348</v>
      </c>
    </row>
    <row r="34" spans="2:10" s="64" customFormat="1" ht="57" customHeight="1">
      <c r="B34" s="65">
        <v>23</v>
      </c>
      <c r="C34" s="21" t="s">
        <v>3</v>
      </c>
      <c r="D34" s="29">
        <v>0</v>
      </c>
      <c r="E34" s="29">
        <v>18</v>
      </c>
      <c r="F34" s="30">
        <v>0</v>
      </c>
      <c r="G34" s="32">
        <v>0</v>
      </c>
      <c r="H34" s="32">
        <f>($E$10+1-E34)/$E$10*100*1</f>
        <v>15</v>
      </c>
      <c r="I34" s="32">
        <v>0</v>
      </c>
      <c r="J34" s="63">
        <f t="shared" si="2"/>
        <v>15</v>
      </c>
    </row>
    <row r="35" spans="1:9" s="26" customFormat="1" ht="57" customHeight="1">
      <c r="A35"/>
      <c r="B35"/>
      <c r="C35"/>
      <c r="D35"/>
      <c r="E35"/>
      <c r="F35"/>
      <c r="G35"/>
      <c r="H35"/>
      <c r="I35"/>
    </row>
    <row r="36" spans="2:9" s="26" customFormat="1" ht="57" customHeight="1">
      <c r="B36"/>
      <c r="C36" t="s">
        <v>0</v>
      </c>
      <c r="D36">
        <f>($D$10+1-D18)/$D$10*100*1</f>
        <v>116.66666666666667</v>
      </c>
      <c r="E36"/>
      <c r="F36"/>
      <c r="G36"/>
      <c r="H36"/>
      <c r="I36"/>
    </row>
    <row r="37" spans="2:9" s="26" customFormat="1" ht="57" customHeight="1">
      <c r="B37"/>
      <c r="C37"/>
      <c r="D37"/>
      <c r="E37"/>
      <c r="F37"/>
      <c r="G37"/>
      <c r="H37"/>
      <c r="I37"/>
    </row>
    <row r="38" spans="2:9" s="26" customFormat="1" ht="57" customHeight="1">
      <c r="B38"/>
      <c r="C38"/>
      <c r="D38"/>
      <c r="E38"/>
      <c r="F38"/>
      <c r="G38"/>
      <c r="H38"/>
      <c r="I38"/>
    </row>
    <row r="39" spans="2:9" s="26" customFormat="1" ht="57" customHeight="1">
      <c r="B39"/>
      <c r="C39"/>
      <c r="D39"/>
      <c r="E39"/>
      <c r="F39"/>
      <c r="G39"/>
      <c r="H39"/>
      <c r="I39"/>
    </row>
    <row r="40" spans="2:9" s="26" customFormat="1" ht="57" customHeight="1">
      <c r="B40"/>
      <c r="C40"/>
      <c r="D40"/>
      <c r="E40"/>
      <c r="F40"/>
      <c r="G40"/>
      <c r="H40"/>
      <c r="I40"/>
    </row>
    <row r="41" ht="27.75" customHeight="1"/>
    <row r="42" ht="27.75" customHeight="1"/>
    <row r="43" ht="27.75" customHeight="1"/>
    <row r="44" ht="27.75" customHeight="1"/>
    <row r="45" spans="3:9" ht="27.75" customHeight="1">
      <c r="C45" s="116"/>
      <c r="D45" s="116"/>
      <c r="E45" s="116"/>
      <c r="F45" s="116"/>
      <c r="G45" s="116"/>
      <c r="H45" s="116"/>
      <c r="I45" s="116"/>
    </row>
    <row r="46" ht="27.75" customHeight="1"/>
    <row r="47" ht="27.75" customHeight="1"/>
    <row r="48" ht="27.75" customHeight="1"/>
    <row r="60" ht="12.75" customHeight="1"/>
  </sheetData>
  <sheetProtection/>
  <mergeCells count="12">
    <mergeCell ref="J7:J12"/>
    <mergeCell ref="D9:F9"/>
    <mergeCell ref="D11:F12"/>
    <mergeCell ref="C45:I45"/>
    <mergeCell ref="I7:I12"/>
    <mergeCell ref="H7:H12"/>
    <mergeCell ref="G7:G12"/>
    <mergeCell ref="B7:B12"/>
    <mergeCell ref="C2:I2"/>
    <mergeCell ref="C4:I4"/>
    <mergeCell ref="C7:C12"/>
    <mergeCell ref="D7:F7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Kurbatova</dc:creator>
  <cp:keywords/>
  <dc:description/>
  <cp:lastModifiedBy>Даша Шапова</cp:lastModifiedBy>
  <cp:lastPrinted>2012-11-15T10:37:01Z</cp:lastPrinted>
  <dcterms:created xsi:type="dcterms:W3CDTF">2012-11-15T10:31:24Z</dcterms:created>
  <dcterms:modified xsi:type="dcterms:W3CDTF">2018-11-30T09:18:01Z</dcterms:modified>
  <cp:category/>
  <cp:version/>
  <cp:contentType/>
  <cp:contentStatus/>
</cp:coreProperties>
</file>